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nancy.rojas\Downloads\"/>
    </mc:Choice>
  </mc:AlternateContent>
  <xr:revisionPtr revIDLastSave="0" documentId="13_ncr:1_{5F91923C-E8DC-43DA-84AD-D93634DC8CC2}" xr6:coauthVersionLast="47" xr6:coauthVersionMax="47" xr10:uidLastSave="{00000000-0000-0000-0000-000000000000}"/>
  <bookViews>
    <workbookView xWindow="-120" yWindow="-120" windowWidth="20730" windowHeight="11160" tabRatio="869" firstSheet="1" activeTab="1" xr2:uid="{4442A117-E03C-4DC8-90C0-4DA213895FD4}"/>
  </bookViews>
  <sheets>
    <sheet name="Parámetros" sheetId="2" state="hidden" r:id="rId1"/>
    <sheet name="Matriz de riesgos" sheetId="3" r:id="rId2"/>
    <sheet name="Planes de acción" sheetId="7" r:id="rId3"/>
    <sheet name="Mapa de calor" sheetId="8" r:id="rId4"/>
  </sheets>
  <definedNames>
    <definedName name="_xlnm._FilterDatabase" localSheetId="1" hidden="1">'Matriz de riesgos'!$A$18:$BP$53</definedName>
    <definedName name="_xlnm._FilterDatabase" localSheetId="2" hidden="1">'Planes de acción'!$A$3:$L$25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7" l="1"/>
  <c r="F24" i="7"/>
  <c r="F26" i="7" l="1"/>
  <c r="D71" i="2" l="1"/>
  <c r="D70" i="2"/>
  <c r="D69" i="2"/>
  <c r="D68" i="2"/>
  <c r="D67" i="2"/>
  <c r="D66" i="2"/>
  <c r="D65" i="2"/>
  <c r="D64" i="2"/>
  <c r="D63" i="2"/>
  <c r="D62" i="2"/>
  <c r="D61" i="2"/>
  <c r="D60" i="2"/>
  <c r="D59" i="2"/>
  <c r="D58" i="2"/>
  <c r="D57" i="2"/>
  <c r="D56" i="2"/>
  <c r="D55" i="2"/>
  <c r="D54" i="2"/>
  <c r="D53" i="2"/>
  <c r="D52" i="2"/>
  <c r="D51" i="2"/>
  <c r="D50" i="2"/>
  <c r="D49" i="2"/>
  <c r="D48" i="2"/>
  <c r="D47" i="2"/>
  <c r="L4" i="8" l="1"/>
  <c r="L6" i="8"/>
  <c r="L3" i="8"/>
  <c r="L5" i="8"/>
  <c r="L7" i="8" l="1"/>
  <c r="N6" i="8" s="1"/>
  <c r="N4" i="8" l="1"/>
  <c r="N3" i="8"/>
  <c r="N5" i="8"/>
  <c r="B29" i="8" l="1"/>
  <c r="L18" i="8"/>
  <c r="L17" i="8"/>
  <c r="L20" i="8"/>
  <c r="L19" i="8"/>
  <c r="L21" i="8" l="1"/>
  <c r="N19" i="8" s="1"/>
  <c r="N18" i="8" l="1"/>
  <c r="N17" i="8"/>
  <c r="N20" i="8"/>
  <c r="C2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B117" authorId="0" shapeId="0" xr:uid="{CC535EE5-801B-40CF-A21F-DABDA668323F}">
      <text>
        <r>
          <rPr>
            <b/>
            <sz val="9"/>
            <color indexed="81"/>
            <rFont val="Tahoma"/>
            <family val="2"/>
          </rPr>
          <t>2 veces al mes</t>
        </r>
      </text>
    </comment>
    <comment ref="B118" authorId="0" shapeId="0" xr:uid="{5957E1AE-5323-4BA7-916B-947B679529DD}">
      <text>
        <r>
          <rPr>
            <b/>
            <sz val="9"/>
            <color indexed="81"/>
            <rFont val="Tahoma"/>
            <family val="2"/>
          </rPr>
          <t>Cada 2 meses</t>
        </r>
      </text>
    </comment>
  </commentList>
</comments>
</file>

<file path=xl/sharedStrings.xml><?xml version="1.0" encoding="utf-8"?>
<sst xmlns="http://schemas.openxmlformats.org/spreadsheetml/2006/main" count="2590" uniqueCount="764">
  <si>
    <t>Clase</t>
  </si>
  <si>
    <t>Proceso</t>
  </si>
  <si>
    <t>Gobierno Corporativo y relaciones</t>
  </si>
  <si>
    <t>Jefe Oficina de Asuntos Institucionales</t>
  </si>
  <si>
    <t xml:space="preserve">Comunicación Corporativa </t>
  </si>
  <si>
    <t>Gerencia de Comunicaciones, Ciudadanía y Cultura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</si>
  <si>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</si>
  <si>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</si>
  <si>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</si>
  <si>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</si>
  <si>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</si>
  <si>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</si>
  <si>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</si>
  <si>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</si>
  <si>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</si>
  <si>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</si>
  <si>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</si>
  <si>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</si>
  <si>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</si>
  <si>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</si>
  <si>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</si>
  <si>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</si>
  <si>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RF</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</si>
  <si>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</si>
  <si>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</si>
  <si>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</si>
  <si>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</si>
  <si>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</si>
  <si>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</si>
  <si>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</si>
  <si>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</si>
  <si>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</si>
  <si>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</si>
  <si>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Tabla. Clasificación de riesgos</t>
  </si>
  <si>
    <t>Tipología general</t>
  </si>
  <si>
    <t>Tabla. Factores de Riesgo</t>
  </si>
  <si>
    <t>Descripción</t>
  </si>
  <si>
    <t>Tipo</t>
  </si>
  <si>
    <t>Sigla</t>
  </si>
  <si>
    <t>Factor</t>
  </si>
  <si>
    <t>Definición</t>
  </si>
  <si>
    <t>Ejecución y administración de procesos</t>
  </si>
  <si>
    <t>Pérdidas derivadas de errores en la ejecución y administración de procesos.</t>
  </si>
  <si>
    <t>Gestión</t>
  </si>
  <si>
    <t>RG</t>
  </si>
  <si>
    <t>Procesos</t>
  </si>
  <si>
    <t>Eventos relacionados con
errores en las actividades que deben realizar los servidores
de la organización.</t>
  </si>
  <si>
    <t>Falta de procedimientos</t>
  </si>
  <si>
    <t>Fraude externo</t>
  </si>
  <si>
    <t>Pérdida derivada de actos de fraude por personas ajenas a la organización (no participa personal de la entidad).</t>
  </si>
  <si>
    <t>Seguridad de la información</t>
  </si>
  <si>
    <t>RI</t>
  </si>
  <si>
    <t>Errores de grabación, autorización</t>
  </si>
  <si>
    <t>Talento humano</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</si>
  <si>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</si>
  <si>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</si>
  <si>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Corrupción</t>
  </si>
  <si>
    <t>RC</t>
  </si>
  <si>
    <t>Errores en cálculos para pagos internos y externos</t>
  </si>
  <si>
    <t>Tecnología</t>
  </si>
  <si>
    <t>Fallas tecnológicas</t>
  </si>
  <si>
    <t>Errores en hardware, software, telecomunicaciones, interrupción de servicios básicos.</t>
  </si>
  <si>
    <t>Fiscal</t>
  </si>
  <si>
    <t>Falta de capacitación, temas relacionados con el personal</t>
  </si>
  <si>
    <t>Infraestructura</t>
  </si>
  <si>
    <t>Relaciones laborales</t>
  </si>
  <si>
    <t>Pérdidas que surgen de acciones contrarias a las leyes o acuerdos de empleo, salud o seguridad, del pago de demandas por daños personales o de discriminación.</t>
  </si>
  <si>
    <t>Talento
humano</t>
  </si>
  <si>
    <t>Incluye seguridad y salud en el trabajo.
Se analiza posible dolo e
intención frente a la corrupción.</t>
  </si>
  <si>
    <t>Hurto activos</t>
  </si>
  <si>
    <t>Evento externo</t>
  </si>
  <si>
    <t>Usuarios, productos y prácticas</t>
  </si>
  <si>
    <t>Fallas negligentes o involuntarias de las obligaciones frente a los usuarios y que impiden satisfacer una obligación profesional frente a éstos.</t>
  </si>
  <si>
    <t>Posibles comportamientos no éticos de los empleados</t>
  </si>
  <si>
    <t>Daños a activos físicos / eventos externos</t>
  </si>
  <si>
    <t>Pérdida por daños o extravíos de los activos fijos por desastres naturales u otros riesgos/eventos externos como atentados, vandalismo, orden público.</t>
  </si>
  <si>
    <t>Fraude interno (corrupción, soborno)</t>
  </si>
  <si>
    <t>Eventos relacionados con la
infraestructura tecnológica de
la entidad.</t>
  </si>
  <si>
    <t>Daño de equipos</t>
  </si>
  <si>
    <t>Caída de aplicaciones</t>
  </si>
  <si>
    <t>Caída de redes</t>
  </si>
  <si>
    <t>Errores en programas</t>
  </si>
  <si>
    <t>Eventos relacionados con la
infraestructura física de la
entidad.</t>
  </si>
  <si>
    <t>Derrumbes</t>
  </si>
  <si>
    <t>Incendios</t>
  </si>
  <si>
    <t>Inundaciones</t>
  </si>
  <si>
    <t>Daños a activos fijos</t>
  </si>
  <si>
    <t>Situaciones externas que afectan la entidad.</t>
  </si>
  <si>
    <t>Suplantación de identidad</t>
  </si>
  <si>
    <t>Asalto a la oficina</t>
  </si>
  <si>
    <t>Atentados, vandalismo, orden público</t>
  </si>
  <si>
    <t>Tabla. Criterios para definir el nivel de probabilidad</t>
  </si>
  <si>
    <t>Nivel</t>
  </si>
  <si>
    <t>Frecuencia de la actividad</t>
  </si>
  <si>
    <t>Probabilidad</t>
  </si>
  <si>
    <t>Rangos Escala de Probabilidad</t>
  </si>
  <si>
    <t>Tabla. Rangos Escala de Probabilidad</t>
  </si>
  <si>
    <t>% Escalas de 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</si>
  <si>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</si>
  <si>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</si>
  <si>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</si>
  <si>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</si>
  <si>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</si>
  <si>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</si>
  <si>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</si>
  <si>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501 veces al año y máximo 5000 veces por año.</t>
  </si>
  <si>
    <t>Muy alta</t>
  </si>
  <si>
    <t>La actividad que conlleva el riesgo se ejecuta más de 5000 veces por año.</t>
  </si>
  <si>
    <t>&gt;</t>
  </si>
  <si>
    <t>Tabla de criterios para definir el nivel de impacto</t>
  </si>
  <si>
    <t>Afectación Económica (o presupuestal) y/o Pérdida Reputacional</t>
  </si>
  <si>
    <t>%</t>
  </si>
  <si>
    <t>&lt;= 10 SMMLV</t>
  </si>
  <si>
    <t>Leve</t>
  </si>
  <si>
    <t>Impacto Económico</t>
  </si>
  <si>
    <t>&gt; a 10 SMMLV y &lt;= 150 SMMLV</t>
  </si>
  <si>
    <t>Menor</t>
  </si>
  <si>
    <t>&gt; a 150 SMMLV y &lt;= 500 SMMLV</t>
  </si>
  <si>
    <t>Moderado</t>
  </si>
  <si>
    <t>&gt; a 500 SMMLV y &lt;= 2000 SMMLV</t>
  </si>
  <si>
    <t>Mayor</t>
  </si>
  <si>
    <t>&gt; a 2000 SMMLV</t>
  </si>
  <si>
    <t>Catastrófico</t>
  </si>
  <si>
    <t>El riesgo afecta la imagen de algún área de la organización.</t>
  </si>
  <si>
    <t>Impacto Reputacional</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</si>
  <si>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</si>
  <si>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</si>
  <si>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</si>
  <si>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</si>
  <si>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Tabla. Evaluación inherente de los riesgos</t>
  </si>
  <si>
    <t>Impacto</t>
  </si>
  <si>
    <t>Llave</t>
  </si>
  <si>
    <t>Evaluación</t>
  </si>
  <si>
    <t>Color</t>
  </si>
  <si>
    <t>Bajo</t>
  </si>
  <si>
    <t>Verde</t>
  </si>
  <si>
    <t>Amarillo</t>
  </si>
  <si>
    <t>Alto</t>
  </si>
  <si>
    <t>Naranja</t>
  </si>
  <si>
    <t>Extremo</t>
  </si>
  <si>
    <t>Rojo</t>
  </si>
  <si>
    <t>Tabla. Atributos de diseño de control</t>
  </si>
  <si>
    <t>Características</t>
  </si>
  <si>
    <t>Peso</t>
  </si>
  <si>
    <t>Afectación</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</si>
  <si>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</si>
  <si>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</si>
  <si>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</si>
  <si>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</si>
  <si>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</si>
  <si>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</si>
  <si>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</si>
  <si>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</si>
  <si>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</si>
  <si>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</si>
  <si>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</si>
  <si>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</si>
  <si>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Atributos informativos</t>
  </si>
  <si>
    <t>Documentación</t>
  </si>
  <si>
    <t>Documentado</t>
  </si>
  <si>
    <t>Controles que están documentados en el proceso, ya sea en manuales, procedimientos, flujogramas o cualquier otro documento propio del proceso.</t>
  </si>
  <si>
    <t>Sin documentar</t>
  </si>
  <si>
    <t>Identifica a los controles que pese a que se ejecutan en el proceso no se encuentran documentados en ningún documento propio del proceso.</t>
  </si>
  <si>
    <t>Frecuencia</t>
  </si>
  <si>
    <t>Continua</t>
  </si>
  <si>
    <t>El control se aplica siempre que se realiza la actividad que conlleva el riesgo.</t>
  </si>
  <si>
    <t>Aleatoria</t>
  </si>
  <si>
    <t>El control se aplica aleatoriamente a la actividad que conlleva el riesgo</t>
  </si>
  <si>
    <t>Evidencia</t>
  </si>
  <si>
    <t>Con registro</t>
  </si>
  <si>
    <t>El control deja un registro permite evidencia la ejecución del control.</t>
  </si>
  <si>
    <t>Sin registro</t>
  </si>
  <si>
    <t>El control no deja registro de la ejecución del control.</t>
  </si>
  <si>
    <t>* Los controles preventivos y detectivos atacan probabilidad</t>
  </si>
  <si>
    <t>* Los controles correctivos atacan impacto</t>
  </si>
  <si>
    <t>Tabla. Estrategias para combatir el riesgo</t>
  </si>
  <si>
    <t>Opción</t>
  </si>
  <si>
    <t>Reducir</t>
  </si>
  <si>
    <t>Después de realizar un análisis y considerar que el nivel de riesgo es alto, se determina tratarlo mediante transferencia o mitigación de éste.
•	Transferir: Después de realizar un análisis se considera que la mejor estrategia es tercerizar el proceso o trasladar el riesgo a través de seguros o pólizas.
La responsabilidad económica recae sobre el tercero, pero no se transfiere la responsabilidad sobre el tema reputacional.
•	Mitigar: Después de realizar un análisis y considerar los niveles de riesgo se implementan acciones que mitiguen el nivel de riesgo. No necesariamente es un control adicional.</t>
  </si>
  <si>
    <t>Aceptar</t>
  </si>
  <si>
    <r>
      <t>Después de realizar un análisis y considerar los niveles de riesgo se determina asumir el mismo conociendo los efectos de su posible materialización.</t>
    </r>
    <r>
      <rPr>
        <b/>
        <sz val="11"/>
        <color theme="1"/>
        <rFont val="Calibri"/>
        <family val="2"/>
        <scheme val="minor"/>
      </rPr>
      <t xml:space="preserve"> En el caso de los riesgos de corrupción no aplica este tratamiento.</t>
    </r>
  </si>
  <si>
    <t>Evitar</t>
  </si>
  <si>
    <t>Después de realizar un análisis y considerar que el nivel de riesgo es demasiado alto, se determina NO asumir la actividad que genera este riesgo.</t>
  </si>
  <si>
    <t>Tabla. Riesgo residual</t>
  </si>
  <si>
    <t>CONTROLES</t>
  </si>
  <si>
    <t>Tabla. Periodicidad de ejecución del control</t>
  </si>
  <si>
    <t>Diaria</t>
  </si>
  <si>
    <t>Semanal</t>
  </si>
  <si>
    <t>Mensual</t>
  </si>
  <si>
    <t>Bimensual</t>
  </si>
  <si>
    <t>Bimestral</t>
  </si>
  <si>
    <t>Cuatrimestral</t>
  </si>
  <si>
    <t>Trimestral</t>
  </si>
  <si>
    <t>Semestral</t>
  </si>
  <si>
    <t>1 vez al año</t>
  </si>
  <si>
    <t>Cada vez que se requiera</t>
  </si>
  <si>
    <t>Tabla. Criterios para calificar la Probabilidad en los Riesgos de corrupción</t>
  </si>
  <si>
    <t>#</t>
  </si>
  <si>
    <t>Descriptor</t>
  </si>
  <si>
    <t>El evento ocurre en   circunstancias excepcionales</t>
  </si>
  <si>
    <t>No se ha presentado en los últimos 5 años</t>
  </si>
  <si>
    <t>El evento puede ocurrir en algún momento</t>
  </si>
  <si>
    <t>Al menos 1 vez en los últimos 5 años</t>
  </si>
  <si>
    <t>El evento podrá ocurrir en algún momento</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</si>
  <si>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</si>
  <si>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</si>
  <si>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</si>
  <si>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</si>
  <si>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</si>
  <si>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Criterios para determinar el Impacto de Riesgos de Corrupción</t>
  </si>
  <si>
    <t>Escala Nivel de Impacto Riesgos de Corrupción</t>
  </si>
  <si>
    <t># Preguntas Afirmativas</t>
  </si>
  <si>
    <t>Escala</t>
  </si>
  <si>
    <t>1-5</t>
  </si>
  <si>
    <t>6-11</t>
  </si>
  <si>
    <t>12-19</t>
  </si>
  <si>
    <t>Tabla. Objetivos Estratégicos</t>
  </si>
  <si>
    <t>No afecta</t>
  </si>
  <si>
    <t>1. Diseñar y ejecutar, en los tiempos y presupuestos acordados, la construcción del proyecto para
poner en marcha la operación y la explotación de la PLMB, articulada con el SITP y la movilidad
regional.</t>
  </si>
  <si>
    <t>2. Realizar la identificación, planeación y estructuración de la expansión de la PLMB, incluyendo
su adjudicación.</t>
  </si>
  <si>
    <t>3.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</si>
  <si>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4. Promover el desarrollo de proyectos urbanísticos, en especial de renovación urbana, con el fin de mejorar el espacio público y generar rentas permanentes en las áreas de influencia de las líneas del metro, con criterio de sostenibilidad.</t>
  </si>
  <si>
    <t>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t>
  </si>
  <si>
    <t>6.  Articular las políticas de gestión, desempeño institucional en el marco del Modelo Integrado de Planeación y Gestión - 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</si>
  <si>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</si>
  <si>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</si>
  <si>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</si>
  <si>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</si>
  <si>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</si>
  <si>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</si>
  <si>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</si>
  <si>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</si>
  <si>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</si>
  <si>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</si>
  <si>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</si>
  <si>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</si>
  <si>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</si>
  <si>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</si>
  <si>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</si>
  <si>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</si>
  <si>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</si>
  <si>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</si>
  <si>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</si>
  <si>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</si>
  <si>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</si>
  <si>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ID</t>
  </si>
  <si>
    <t>Nombre del Plan de Acción</t>
  </si>
  <si>
    <t>Actividad</t>
  </si>
  <si>
    <t>Responsable de la actividad</t>
  </si>
  <si>
    <t>Fecha inicio actividad</t>
  </si>
  <si>
    <t>Fecha fin actividad</t>
  </si>
  <si>
    <t>PROCESO: GESTIÓN DE RIESGOS</t>
  </si>
  <si>
    <t>PROCESO:</t>
  </si>
  <si>
    <t>OBJETIVO DEL PROCESO:</t>
  </si>
  <si>
    <t>ALCANCE DEL PROCESO:</t>
  </si>
  <si>
    <t>GERENCIA U OFICINA RESPONSABLE DEL PROCESO:</t>
  </si>
  <si>
    <t xml:space="preserve">Elaboró: </t>
  </si>
  <si>
    <t>Servidores EMB</t>
  </si>
  <si>
    <t>Aprobó:</t>
  </si>
  <si>
    <t>Líderes procesos EMB</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</si>
  <si>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</si>
  <si>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</si>
  <si>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</si>
  <si>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</si>
  <si>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</si>
  <si>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</si>
  <si>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</si>
  <si>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</si>
  <si>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</si>
  <si>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</si>
  <si>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</si>
  <si>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</si>
  <si>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</si>
  <si>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</si>
  <si>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</si>
  <si>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</si>
  <si>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</si>
  <si>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</si>
  <si>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</si>
  <si>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</si>
  <si>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</si>
  <si>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</si>
  <si>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</si>
  <si>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</si>
  <si>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</si>
  <si>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</si>
  <si>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</si>
  <si>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</si>
  <si>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</si>
  <si>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</si>
  <si>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</si>
  <si>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</si>
  <si>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</si>
  <si>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</si>
  <si>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</si>
  <si>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</si>
  <si>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</si>
  <si>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</si>
  <si>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</si>
  <si>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</si>
  <si>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</si>
  <si>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</si>
  <si>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</si>
  <si>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</si>
  <si>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</si>
  <si>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</si>
  <si>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</si>
  <si>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</si>
  <si>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</si>
  <si>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</si>
  <si>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</si>
  <si>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 Avance</t>
  </si>
  <si>
    <t>N/A</t>
  </si>
  <si>
    <t>impacto reputacional</t>
  </si>
  <si>
    <t>Impacto reputacional con algún grupo de interés o de valor o por requerimientos de Entes de Control,</t>
  </si>
  <si>
    <t>SI</t>
  </si>
  <si>
    <t>NO</t>
  </si>
  <si>
    <t>GI-C7</t>
  </si>
  <si>
    <t>El / La Jefe de la Oficina de Asuntos Institucionales,</t>
  </si>
  <si>
    <t>verifica que los miembros de Junta Directiva suscriban el Acuerdo de Confidencialidad, Declaración de intereses privados y el Cuestionario para identificar conflictos de interés e independencia,</t>
  </si>
  <si>
    <t xml:space="preserve">cada vez que se designe a un miembro, dejando como evidencia la firma de los documentos, lo anterior con el fin de salvaguardar la información de carácter confidencial y declarar si existe algún conflicto de interés en cumplimiento de los artículos 7.1 y 4.3 del Reglamento de Junta Directiva de la EMB. En caso de que se presenten desviaciones por no declarar un posible conflicto de interés o la divulgación indebida de información por parte de alguno de los miembros de Junta, se actuará conforme a lo dispuesto en los Estatutos sociales de la empresa, el Reglamento de Junta Directiva, el Código de Buen Gobierno y la normatividad aplicable según el caso. </t>
  </si>
  <si>
    <t>No</t>
  </si>
  <si>
    <t>*•	GI-FR-013 formato de acuerdo de confidencialidad y no divulgación para los miembros de junta directiva de la Empresa Metro De Bogotá S.A
•	GI-FR-002 Cuestionario para identificar conflictos de interés e independencia
•	GI-FR-005 Formato declaración de intereses privados-miembros de Junta Directiva</t>
  </si>
  <si>
    <t>GI-PA-006</t>
  </si>
  <si>
    <t>No. de acuerdos de confidencialidad y declaraciones de conflicto de interés suscritos por nuevos miembros de Junta Directiva designados.</t>
  </si>
  <si>
    <t>GI-C6</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</si>
  <si>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</si>
  <si>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</si>
  <si>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GI-PR-003 Procedimiento para la convocatoria, preparación,desarrollo de las sesiones ordinarias y extraordinarias de junta directiva, elaboración y custodia de sus actas.</t>
  </si>
  <si>
    <t xml:space="preserve">*Soporte de la Oficina de Tecnologías y Sistemas de Información en donde se confirme la autorización del acceso al repositorio definido. </t>
  </si>
  <si>
    <t>(No. de accesos autorizados requeridos /No. de usuarios con acceso al repositorio) * 100</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</si>
  <si>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</si>
  <si>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</si>
  <si>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</si>
  <si>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</si>
  <si>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</si>
  <si>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</si>
  <si>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</si>
  <si>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</si>
  <si>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</si>
  <si>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</si>
  <si>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</si>
  <si>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</si>
  <si>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</si>
  <si>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4. Realizar la identificación, planeación y estructuración de la expansión de la PLMB, incluyendo su adjudicación.</t>
  </si>
  <si>
    <t>La GIP</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</si>
  <si>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</si>
  <si>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</si>
  <si>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</si>
  <si>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</si>
  <si>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PP-CP-001 Caracterizacion del proceso Planeacion de Proyectos Ferreos</t>
  </si>
  <si>
    <t>Contrato, Comunicaciones de no objeciones de la Interventoría</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</si>
  <si>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</si>
  <si>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</si>
  <si>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PP-C4</t>
  </si>
  <si>
    <t>Oficio con observaciones (si aplica), Formato de verificación y validación de contenido y alcance PP-FR-004</t>
  </si>
  <si>
    <t>(No. de Entregables de los productos estipulados en el contrato revisados por la GIP en el período /No. Entregables de los productos estipulados en el contrato para el período) * 100</t>
  </si>
  <si>
    <t>3. Promover el desarrollo de proyectos urbanísticos, en especial de renovación urbana, con el fin de mejorar el espacio público y generar rentas permanentes en las áreas de influencia de las líneas del metro, con criterio de sostenibilidad.</t>
  </si>
  <si>
    <t>1. Diseñar y ejecutar, en los tiempos y presupuestos acordados, la construcción del proyecto para poner en marcha la operación y la explotación de la PLMB, articulada con el SITP y la movilidad regional.</t>
  </si>
  <si>
    <t>por la imposición de sanciones de tipo penal, fiscal, disciplinario y/o administrativo a la EMB por parte de la autoridades competentes,</t>
  </si>
  <si>
    <t>PF-C5</t>
  </si>
  <si>
    <t>El / La supervisor(a) asignado(a)</t>
  </si>
  <si>
    <t>realiza la verificación del cumplimiento de las obligaciones pactadas, de los bienes y/o de los servicios recibidos en el momento de la entrega,</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</si>
  <si>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</si>
  <si>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</si>
  <si>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</si>
  <si>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</si>
  <si>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GD-FR-015 Formato Único Inventario Documental</t>
  </si>
  <si>
    <t>RF-PR-001 Procedimiento Caja Menor</t>
  </si>
  <si>
    <t>AP-C8</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</si>
  <si>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</si>
  <si>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</si>
  <si>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</si>
  <si>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RF-FR-005 Formato Arqueo de Caja Menor</t>
  </si>
  <si>
    <t>No. de hurtos realizados a la caja menor</t>
  </si>
  <si>
    <t>(No. de arqueos de caja menor realizados / No. de arqueos de caja menor programados) * 100</t>
  </si>
  <si>
    <t>AP-C9</t>
  </si>
  <si>
    <t>El / La profesional encargado de la caja menor, el / la contador(a) y tesorero(a)</t>
  </si>
  <si>
    <t>realizan la verificación de las operaciones efectuadas con recursos de caja menor,</t>
  </si>
  <si>
    <t>GF-GCT-PR-003 Procedimiento para el cierre contable</t>
  </si>
  <si>
    <t>GF-GCT-FR-008 Conciliación Bancaria</t>
  </si>
  <si>
    <t>(No. de conciliaciones bancarias realizados / No. de conciliaciones bancarias programadas) * 100</t>
  </si>
  <si>
    <t>AP-C12</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</si>
  <si>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</si>
  <si>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</si>
  <si>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</si>
  <si>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</si>
  <si>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No. de acciones judiciales con fallo en firme de actos de corrupción por un indebido reconocimiento de compensaciones a las unidades sociales o económicas</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</si>
  <si>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</si>
  <si>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</si>
  <si>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</si>
  <si>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</si>
  <si>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</si>
  <si>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</si>
  <si>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</si>
  <si>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</si>
  <si>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GC-C1</t>
  </si>
  <si>
    <t>El / La profesional designado(a) de la Gerencia Jurídica o de la Gerencia Administrativa y de Abastecimiento según aplique,</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</si>
  <si>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</si>
  <si>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</si>
  <si>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</si>
  <si>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GD-PR-007 Procedimiento para la solicitud, préstamo y consulta de expedientes</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</si>
  <si>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</si>
  <si>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No. de notificaciones de fallos en firme relacionados con actos de corrupción por la orientación de procesos de contratación a uno o varios servidores de la Gerencia Jurídica y/o Gerencia Administrativa y de Abastecimiento</t>
  </si>
  <si>
    <t>GF-GCT-PR-003 Procedimiento para cierre contable</t>
  </si>
  <si>
    <t>GF-C21</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</si>
  <si>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</si>
  <si>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</si>
  <si>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</si>
  <si>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Estados Financieros y Notas contables firmadas por el Revisor Fiscal.</t>
  </si>
  <si>
    <t>(No. de revisiones a los estados financieros y notas contables realizadas / No. de revisiones a los estados financieros y notas contables requeridas) * 100</t>
  </si>
  <si>
    <t>por acción u omisión al momento de efectuar los giros haciendo uso del poder para incluir pagos inexistentes o expedir cheques a beneficiarios que no correspondan desviando los recursos de la empresa para favorecer a un tercero o en beneficio particular.</t>
  </si>
  <si>
    <t>GF-C20</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</si>
  <si>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</si>
  <si>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</si>
  <si>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GF-GTS-PR-008 PROCEDIMIENTO PARA PAGOS A TERCEROS DE FUNCIONAMIENTO</t>
  </si>
  <si>
    <t>GF-FR-015 Programación de Pagos,Correo electrónico</t>
  </si>
  <si>
    <t>(No. de programaciones de pagos realizadas / No. de programaciones de pagos autorizadas) * 100</t>
  </si>
  <si>
    <t>GF-C22</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</si>
  <si>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</si>
  <si>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</si>
  <si>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</si>
  <si>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GF-GTS-PR-023 PROCEDIMIENTO PARA EXPEDICIÓN, ENTREGA Y CUSTODIA DE CHEQUES DE INVERSIÓN Y FUNCIONAMIENTO</t>
  </si>
  <si>
    <t>Bases de datos de control de cheques GF-GTS-FR-041</t>
  </si>
  <si>
    <t>(No. Cheques expedidos / No. Cheques solicitados y autorizados para su expedición)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</si>
  <si>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</si>
  <si>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No. de acciones judiciales con fallo en firme de actos de corrupción por la manipulación de los Estados Financieros a uno o varios servidores del área contable</t>
  </si>
  <si>
    <t>El / La profesional responsable de la liquidación de la nómina,</t>
  </si>
  <si>
    <t>TH-PR-001 Procedimiento para liquidación y pago de nómina</t>
  </si>
  <si>
    <t>TH-C8</t>
  </si>
  <si>
    <t>Los profesionales de Talento Humano</t>
  </si>
  <si>
    <t>diligencian el formato de evaluación del perfil y validan los soportes documentales aportados por el candidato,</t>
  </si>
  <si>
    <t>TH-PR-004 Procedimiento para la selección  y vinculación de servidores públicos de la EMB</t>
  </si>
  <si>
    <t>*TH-FR-017 Formato para la evaluación del perfil, *TH-FR-061 Formato certificado para la vinculación</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</si>
  <si>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</si>
  <si>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(No. De formatos para la evaluación del perfil aprobados / No. de servidores vinculados) * 100</t>
  </si>
  <si>
    <t>TH-C9</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</si>
  <si>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</si>
  <si>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</si>
  <si>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</si>
  <si>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Solicitud al DASCD y concepto técnico emitido por el DASCD</t>
  </si>
  <si>
    <t>(No. De ajustes al manual de funciones realizados / No. de ajustes al manual de funciones aprobadas  por el DASCD) * 100</t>
  </si>
  <si>
    <t>TH-C10</t>
  </si>
  <si>
    <t>El / La Gerente Administrativo(a) y de Abastecimiento</t>
  </si>
  <si>
    <t>expide el certificado de cumplimiento de requisitos del candidato previo a su vinculación</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</si>
  <si>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</si>
  <si>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</si>
  <si>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</si>
  <si>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TH-C16</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</si>
  <si>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</si>
  <si>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</si>
  <si>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Archivo Excel (Planilla de Prenómina) y la Base de datos (Servidores activos), Correo electrónico (cadena de vistos buenos)</t>
  </si>
  <si>
    <t>(No. de validaciones de la prenómina realizadas en el período /No. de validaciones a la prenómina programadas en el periodo)*100</t>
  </si>
  <si>
    <t>RF-C7</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</si>
  <si>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</si>
  <si>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</si>
  <si>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</si>
  <si>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RF-C10</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</si>
  <si>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</si>
  <si>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</si>
  <si>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</si>
  <si>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GC-MN-001 Manual de contratación</t>
  </si>
  <si>
    <t>Orden de compra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</si>
  <si>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</si>
  <si>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</si>
  <si>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</si>
  <si>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</si>
  <si>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Documentos del proceso contractual</t>
  </si>
  <si>
    <t>(No. de procesos de contratación realizados / No. de procesos de contratación programados ) * 100</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</si>
  <si>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</si>
  <si>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</si>
  <si>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RF-C13</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</si>
  <si>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</si>
  <si>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</si>
  <si>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</si>
  <si>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Comprobante de registro contable (del Aplicativo de gestión financiera de la empresa)</t>
  </si>
  <si>
    <t>No. de anticipos formalizados / No. De anticipos realizados) * 100</t>
  </si>
  <si>
    <t>RF-C15</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</si>
  <si>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</si>
  <si>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</si>
  <si>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</si>
  <si>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Procedimiento para el arqueo de cajas menores  GF-GCT-PR-022</t>
  </si>
  <si>
    <t>GF-GCT-FR-040 Formato arqueo caja menor 
GD-FR-018 Formato Memorando</t>
  </si>
  <si>
    <t>No. de arqueos sorpresivos realizados por la  Gerencia Financiera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</si>
  <si>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</si>
  <si>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 xml:space="preserve">No. de acciones judiciales con fallo en firme de actos de corrupción a uno o varios servidores de la GAA por orientar las condiciones de los procesos de contratación  </t>
  </si>
  <si>
    <t>debido a acción u omisión por parte de un servidor de la OTI haciendo uso del poder para manipular o divulgar información confidencial, desviando el cumplimiento de sus funciones para favorecer a un tercero o en beneficio particular.</t>
  </si>
  <si>
    <t>GT-C12</t>
  </si>
  <si>
    <t>GT-DR-009 POLÍTICA DE SEGURIDAD DIGITAL Y MANEJO DE LA INFORMACIÓN</t>
  </si>
  <si>
    <t>No. de acciones (disciplinarias, penales o fiscales) con fallo en firme de actos de corrupción por la manipulación o divulgación de información confidencial</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</si>
  <si>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</si>
  <si>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</si>
  <si>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previa aprobación por parte del Jefe de la OTI, remiten la solicitud de cotización a los proveedores de bienes o servicios,</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</si>
  <si>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</si>
  <si>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</si>
  <si>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</si>
  <si>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</si>
  <si>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GD-C2</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</si>
  <si>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</si>
  <si>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</si>
  <si>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GD-FR-044 Formato para la solicitud de préstamo y consulta de expedientes, GD-FR-045 Formato para el control de préstamo y devolución de expedientes.</t>
  </si>
  <si>
    <t>(No. de solicitudes de consulta y préstamo atendidos / No. total de solicitudes de consulta y préstamo) *100</t>
  </si>
  <si>
    <t>GD-C10</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</si>
  <si>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</si>
  <si>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</si>
  <si>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GD-FR-045 Control de préstamo y devolución de expedientes.</t>
  </si>
  <si>
    <t>(No. de expedientes devueltos que fueron recibidos en el Archivo/No. de expedientes devueltos aceptados)*100</t>
  </si>
  <si>
    <t>GD-C3</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</si>
  <si>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</si>
  <si>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</si>
  <si>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</si>
  <si>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Instructivo para el diligenciamiento del formato único de inventario documental  FUID (GD-IN-006)</t>
  </si>
  <si>
    <t>(No. de inventarios actualizados / No. total de inventarios documentales según TRD) *100</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</si>
  <si>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</si>
  <si>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No. de acciones judiciales con fallo en firme de actos de corrupción por la sustracción, eliminación o alteración de documentos o expedientes  a uno o varios servidores que realicen  la Gestión  Documental</t>
  </si>
  <si>
    <t>GD-C9</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</si>
  <si>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</si>
  <si>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</si>
  <si>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</si>
  <si>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GD-PR-011 Procedimiento para transferencias documentales primarias</t>
  </si>
  <si>
    <t>Archivo Excel Control de transferencias documentales primarias EMB, GD-FR-015 Formato Único Inventario Documental, GD-FR-049 Formato para Acta de entrega de Transferencia Documental (De la GAA a la Bodega del Archivo Central)</t>
  </si>
  <si>
    <t>(No. de transferencias documentales primarias realizadas / No. total de transferencias documentales primarias programadas)*100</t>
  </si>
  <si>
    <t>EM-PR-002 Procedimiento de Auditoría Interna</t>
  </si>
  <si>
    <t>EM-C3</t>
  </si>
  <si>
    <t>realizan la verificación de los documentos (papeles de trabajo) generados en todas la etapas de la auditoría (en las que aplique)</t>
  </si>
  <si>
    <t>(No. de auditorías con revisiones de papeles de trabajo por la supervisión / No. de auditorías  realizadas (Para las cuales aplica supervisión)) * 100</t>
  </si>
  <si>
    <t>El equipo de la Oficina de Control Interno</t>
  </si>
  <si>
    <t>por uso, ocultamiento o manipulación de información por parte del auditor haciendo uso del poder con el fin de desviar los resultados de las auditorías en beneficio propio o de un tercero a cambio de favores, regalos, dádivas o dinero.</t>
  </si>
  <si>
    <t>EM-C8</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</si>
  <si>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</si>
  <si>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</si>
  <si>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Ayuda de memoria de la reunión de autocontrol.</t>
  </si>
  <si>
    <t xml:space="preserve">No. de acciones judiciales con fallo en firme de actos de corrupción por servidores de la OCI </t>
  </si>
  <si>
    <t>(No. análisis de resultados de la retroalimentación de los auditados en reuniones de autocontrol / 4) x 100</t>
  </si>
  <si>
    <t>EM-C9</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</si>
  <si>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</si>
  <si>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</si>
  <si>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</si>
  <si>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Declaración de impedimentos realizadas en reunión de autocontrol, anexos de la ayuda de memoria.</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</si>
  <si>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</si>
  <si>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El/La Operador(a) Disciplinario(a)</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</si>
  <si>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</si>
  <si>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</si>
  <si>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</si>
  <si>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Correo electrónico y  Relación estado de procesos disciplinarios (Base de Datos), acta de reunión</t>
  </si>
  <si>
    <t xml:space="preserve">(No. de informes de seguimiento a los procesos disciplinarios revisados por el Operador Disciplinario / No. de informes a presentar en el mes)* 100
</t>
  </si>
  <si>
    <t>debido a que se retarde u omita un acto propio de la ejecución del proceso disciplinario haciendo uso del poder para orientar los resultados a cambio de dádivas, desviando el cumplimiento de sus funciones para favorecer a un tercero o en beneficio particular.</t>
  </si>
  <si>
    <t>No. de acciones judiciales con fallo en firme de actos de corrupción en la ejecución de procesos disciplinarios a uno o varios servidores de la OCID</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</si>
  <si>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</si>
  <si>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</si>
  <si>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</si>
  <si>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</si>
  <si>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</si>
  <si>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(No. de procesos disciplinarios asignados en el Libro de Reparto en el mes / No. de Procesos allegados en el mes)* 100</t>
  </si>
  <si>
    <t>Planes de Acción</t>
  </si>
  <si>
    <t>Medio de Verificación</t>
  </si>
  <si>
    <t>Dumentar el control GI-C7 en el SG</t>
  </si>
  <si>
    <t>Dumentar el control GI-C7 y publicar en el SG</t>
  </si>
  <si>
    <t>Documento publicado en el SG</t>
  </si>
  <si>
    <t>Jefe de la Oficina de Asuntos Institucionales</t>
  </si>
  <si>
    <t>Socialización interna de los voceros autorizados en la EMB</t>
  </si>
  <si>
    <t>Realizar una socialización interna semestral indicando los voceros autorizados en la EMB</t>
  </si>
  <si>
    <t>Soporte de Socialización</t>
  </si>
  <si>
    <t>Asistir a capacitación de riesgos de corrupción</t>
  </si>
  <si>
    <t>Lista de asistencia y/o presentación</t>
  </si>
  <si>
    <t>Grupo de  Estructuración Técnica - GIP</t>
  </si>
  <si>
    <t>Equipo tecnico de la GDU</t>
  </si>
  <si>
    <t>Lista de asistencia</t>
  </si>
  <si>
    <t>Gerencia Ejecutiva</t>
  </si>
  <si>
    <t>Asistir a capacitación sobre temas de contratación estatal o supervisión de contratos</t>
  </si>
  <si>
    <t>Lista de asistencia y/o Presentación</t>
  </si>
  <si>
    <t>Subgerencia de Gestión Predial</t>
  </si>
  <si>
    <t>Asistir a 1 capacitación relacionada con temas de corrupción</t>
  </si>
  <si>
    <t>Listado de asistencia</t>
  </si>
  <si>
    <t>Subgerencia de defensa judicial y solución de controversias contractuales</t>
  </si>
  <si>
    <t>Capacitación al personal de la Gerencia Jurídica en temas de riesgos de corrupción</t>
  </si>
  <si>
    <t>Recibir capacitación en temas  de riesgos de corrupción</t>
  </si>
  <si>
    <t>Listado de asistencia y/o presentación</t>
  </si>
  <si>
    <t>Capacitaciones y/o charlas en materia de Gestión Contractual</t>
  </si>
  <si>
    <t>Brindar capacitaciones y/o charlas a los servidores públicos de la EMB en materia de Gestión Contractual</t>
  </si>
  <si>
    <t>Listados de asistencia
Presentación</t>
  </si>
  <si>
    <t>Líderes del proceso de Gestión Contractual</t>
  </si>
  <si>
    <t xml:space="preserve">Asistir a mínimo una capacitación programada por la CGN </t>
  </si>
  <si>
    <t>Certificado de asistencia y/o Lista de asistencia</t>
  </si>
  <si>
    <t>Contador</t>
  </si>
  <si>
    <t>Tesorero</t>
  </si>
  <si>
    <t>Lista de asistencia, Presentación</t>
  </si>
  <si>
    <t>Asistir a una capacitación relacionada con riesgos de corrupción</t>
  </si>
  <si>
    <t>Profesional lider de TH</t>
  </si>
  <si>
    <t>Sensibilización en politicas de daño antijurídico</t>
  </si>
  <si>
    <t>Sensibilizar a los servidores del area de talento humano en politicas de daño antijurídico</t>
  </si>
  <si>
    <t>Constancia de asistencia o participación</t>
  </si>
  <si>
    <t>Asistir a capacitación en Riesgos de Corrupción</t>
  </si>
  <si>
    <t>Presentación y lista de asistencia</t>
  </si>
  <si>
    <t>Profesional de la GAA</t>
  </si>
  <si>
    <t>Jefe de la OTI</t>
  </si>
  <si>
    <t>Asistir a capacitación en riesgos de corrupción</t>
  </si>
  <si>
    <t>Capacitación en  Contratación estatal</t>
  </si>
  <si>
    <t>Asistir a mínimo una capacitación en materia de Contratación estatal</t>
  </si>
  <si>
    <t>Soporte de asistencia</t>
  </si>
  <si>
    <t>Profesional Especializado de la GAA</t>
  </si>
  <si>
    <t>Equipo OCI</t>
  </si>
  <si>
    <t>Operador Disciplinario</t>
  </si>
  <si>
    <t>Realizar sensibilizaciones a los servidores con relación al conflicto de interés, y régimen de inhabilidades e incompatibilidades</t>
  </si>
  <si>
    <t>MAPA DE CALOR RIESGO INHERENTE</t>
  </si>
  <si>
    <t>Cantidad</t>
  </si>
  <si>
    <t>Muy Alta</t>
  </si>
  <si>
    <t>MAPA DE CALOR RIESGO RESIDUAL</t>
  </si>
  <si>
    <t>Riesgo inherente del proceso</t>
  </si>
  <si>
    <t>Riesgo residual del proceso</t>
  </si>
  <si>
    <t>GI-RC-001</t>
  </si>
  <si>
    <t>CC-RC-001</t>
  </si>
  <si>
    <t>PP-RC-001</t>
  </si>
  <si>
    <t>PF-RC-001</t>
  </si>
  <si>
    <t>AP-RC-001</t>
  </si>
  <si>
    <t>AP-RC-002</t>
  </si>
  <si>
    <t>GL-RC-001</t>
  </si>
  <si>
    <t>GC-RC-001</t>
  </si>
  <si>
    <t>GF-RC-001</t>
  </si>
  <si>
    <t>GF-RC-002</t>
  </si>
  <si>
    <t>TH-RC-001</t>
  </si>
  <si>
    <t>TH-RC-002</t>
  </si>
  <si>
    <t>RF-RC-001</t>
  </si>
  <si>
    <t>RF-RC-002</t>
  </si>
  <si>
    <t>GT-RC-001</t>
  </si>
  <si>
    <t>GT-RC-002</t>
  </si>
  <si>
    <t>GD-RC-001</t>
  </si>
  <si>
    <t>EM-RC-003</t>
  </si>
  <si>
    <t>AD-RC-001</t>
  </si>
  <si>
    <t>CC-PA-005</t>
  </si>
  <si>
    <t>realiza la contratación de la estructuración de los proyectos, incluyendo la figura de un Interventor especializado para la revisión de los entregables,</t>
  </si>
  <si>
    <t>Procedimiento De Revisión y Aprobación De Entregables o Productos PP-PR-007</t>
  </si>
  <si>
    <t>PP-PA-004</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</si>
  <si>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de los proyectos sin que exista la figura de un Interventor especializado para el componente técnico y sus especificaciones.</t>
  </si>
  <si>
    <t xml:space="preserve">Los / Las profesionales de la GDU responsables de adelantar los procesos de contratación, </t>
  </si>
  <si>
    <t>cada vez que se requiera, dejando como soporte los documentos del proceso, con el fin de prevenir la orientación de los procesos de contratación. En caso de que se presente alguna irregularidad se debe reportar a la Oficina de Control Interno Disciplinario para se tomen las medidas disciplinarias a que haya lugar y de ser necesario se reporte a las Autoridades competentes.</t>
  </si>
  <si>
    <t>DI-RC-003</t>
  </si>
  <si>
    <t>debido al uso del poder para orientar los procesos de contratación privada y la Ley 80 de 1993, incumpliendo los principios establecidos por la Junta Directiva de la EMB  y los mecanismos de selección establecidos en el Manual de contratación adoptado por la EMB, en relación con los negocios no tarifarios del área de influencia del Proyecto Metro, para favorecer a un tercero o en beneficio particular.</t>
  </si>
  <si>
    <t>DI-C9</t>
  </si>
  <si>
    <t>No. de acciones judiciales con fallo en firme por actos de corrupción relacionados con la orientación de los procesos de contratación en contra de servidores de la GDU</t>
  </si>
  <si>
    <t>(No. de procesos de contratación adjudicados / No. de procesos de contratación planeados ) * 100</t>
  </si>
  <si>
    <t>DI-PA-007</t>
  </si>
  <si>
    <t>PF-PA-006</t>
  </si>
  <si>
    <t>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</si>
  <si>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AP-PA-007</t>
  </si>
  <si>
    <t>AP-PA-006</t>
  </si>
  <si>
    <t>Realizar retroalimentación al equipo de compensaciones</t>
  </si>
  <si>
    <t>Realizar retroalimentación al equipo de compensaciones frente a casos puntuales de las unidades sociales</t>
  </si>
  <si>
    <t>Acta de reunión</t>
  </si>
  <si>
    <t>debido a la manipulación de los documentos de las unidades sociales económicas haciendo uso del poder y  desviando el cumplimiento de sus funciones para autorizar el pago por un mayor valor de la compensación con el fin de favorecer a un tercero o en beneficio particular.</t>
  </si>
  <si>
    <t>Los / Las profesionales financieros de la Subgerencia de Gestión Predial</t>
  </si>
  <si>
    <t>realizan la verificación detallada de documentos y los cálculos relacionados con los factores de reconocimiento a cada 
una de las Unidades Sociales. Así mismo, los profesionales de las áreas Jurídica y Social revisan los aspectos que corresponden a sus competencias, conforme a lo establecido en la Resolución No. 190 de 2021 de la EMB,</t>
  </si>
  <si>
    <t>cada vez que se requiera, con el fin de prevenir el reconocimiento errado de las compensaciones. Este proceso se realiza con cada una de las Unidades Sociales que se encuentran en la base censal. Como evidencia de esta actividad, se deja debidamente diligenciado y firmado el documento “AP-FR-015 Formato para Solicitud de Compensaciones”, y de esta manera, proceder al pago de los factores a reconocer según lo establecido en el Plan de Reasentamiento cuando las unidades cumplen los requisitos señalados en la Resolución No. 190 de 2021. En caso de que se presente alguna irregularidad se dará inicio a las investigaciones correspondientes.</t>
  </si>
  <si>
    <t>AP-PR-003 Procedimiento liquidación y pago de los factores de reconocimiento económico</t>
  </si>
  <si>
    <t>AP-FR-015 Formato de solicitud de Compensaciones (firmado por el contador)</t>
  </si>
  <si>
    <t>(No. de verificaciones a los documentos de las unidades sociales que cumplieron con los requisitos de la Resolución 190 / No. de resoluciones de pago emitidas en el periodo) *100</t>
  </si>
  <si>
    <t>GL-PA-008</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</si>
  <si>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 la Subgerente de defensa judicial y solución de controversias contractuales se solicitará la aprobación al/la Gerente Jurídico.</t>
  </si>
  <si>
    <t>GC-PA-004</t>
  </si>
  <si>
    <t>GF-PA-010</t>
  </si>
  <si>
    <t>GF-PA-011</t>
  </si>
  <si>
    <t>No. de acciones judiciales con fallo en firme de actos de corrupción a algún funcionario de la Tesorería por la realización de pagos inexistentes</t>
  </si>
  <si>
    <t>TH-PA-009</t>
  </si>
  <si>
    <t>TH-PA-010</t>
  </si>
  <si>
    <t>RF-PA-007</t>
  </si>
  <si>
    <t>El profesional delegado dentro de la OTI,</t>
  </si>
  <si>
    <t xml:space="preserve">actualiza el formato para roles y responsabilidades (GT-FR-005) cada vez que haya algún cambio en la estructura, con el fin de establecer los accesos de cada rol para los miembros del equipo de la OTI, de acuerdo con las funciones que cada uno desempeñe en la Administración de la infraestructura tecnológica, Sistemas de Información y Seguridad TI,  </t>
  </si>
  <si>
    <t>GT-FR-005 Formato para roles y responsabilidades de la Oficina de Tecnologías y Sistemas de Información</t>
  </si>
  <si>
    <t>GT-PA-007</t>
  </si>
  <si>
    <t>GT-PA-008</t>
  </si>
  <si>
    <t>Realizar mínimo 6 capacitaciones en materia de Gestión documental a los servidores de la entidad.</t>
  </si>
  <si>
    <t>Realizar capacitaciones  en materia de Gestión documental</t>
  </si>
  <si>
    <t>GD-PA-008</t>
  </si>
  <si>
    <t>El / la Jefe OCI</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</si>
  <si>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</si>
  <si>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EM-PA-007</t>
  </si>
  <si>
    <t>AD-PR-002 Procedimiento para adelantar la Etapa de Instrucción Disciplinaria en Primera Instancia contra servidores y Exservidores Públicos de la Empresa Metro De Bogotá S.A</t>
  </si>
  <si>
    <t>No. de sensibilizaciones realizadas en el semestre /1 sensibilización semestral</t>
  </si>
  <si>
    <t>AD-PA-006</t>
  </si>
  <si>
    <t>Publicar en el Somos Metro 1 boletín semestral dirigido a los servidores en temas relacionados con conflicto de interés, y régimen de inhabilidades e incompatibilidades.</t>
  </si>
  <si>
    <t>1 Boletín semestral en el Somos Metro</t>
  </si>
  <si>
    <t xml:space="preserve">por la manipulación o divulgación de información reservada y privilegiada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</si>
  <si>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los miembros de Junta Directiva.</t>
  </si>
  <si>
    <t>debido a acción u omisión en la supervisión de los contratos del proyecto haciendo uso del poder para adecuar los informes de supervisión con el fin de favorecer a un tercero o en beneficio particular.</t>
  </si>
  <si>
    <t>de manera mensual, con el fin de verificar que no se hayan generado accesos no autorizados al repositorio, dejando como evidencia el pantallazo de la lista de usuarios con acceso al repositorio. Cuando se requiera autorizar el acceso a una nueva persona, la OAI solicitará a la Oficina de Tecnologías e Información el correspondiente trámite a través de los canales que esta última haya  dispuesto para ello.En caso de desviaciones, se elevará solicitud a la Oficina de Tecnologías y Sistemas de Información para eliminar el acceso no autorizado.</t>
  </si>
  <si>
    <t>revisa que los entregables de la estructuración que requieran aval de la Interventoría cuenten con dichos avales y solicita las revisiones que sean de competencia de las dependencias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</si>
  <si>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dependencias involucradas la revisión correspondiente, de no realizarse la revisión oportunamente el contratista dará por cumplidas las obligaciones.</t>
  </si>
  <si>
    <t>No. de acciones judiciales / disciplinarias con fallo en firme de actos de corrupción por la manipulación o divulgación de información por alguno de los miembros de Junta Directiva</t>
  </si>
  <si>
    <t>realizan los procesos de selección para la contratación de los negocios no tarifarios requeridos y a desarrollar por la EMB, teniendo en cuenta los principios establecidos en el Acuerdo de Junta Directiva 007 vigente así como los lineamientos establecidos en el Manual de contratación adoptado,</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</si>
  <si>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Oficina de Control Interno Disciplinario con el fin de que se tomen las medidas disciplinarias a que haya lugar y  se reporte a las Autoridades competentes.</t>
  </si>
  <si>
    <t xml:space="preserve">(No. de verificaciones al contenido de los documentos de las solicitudes contractuales realizadas / No. de solicitudes contractuales radicadas en el periodo) * 100 </t>
  </si>
  <si>
    <t>(No. Capacitaciones semestrales realizadas / 1 capacitación semestral  programada)*100</t>
  </si>
  <si>
    <t>verifican el contenido de las solicitudes de gestión contractual radicadas por las áreas de origen, revisando que los documentos cumplan con los requisitos legales y los lineamientos internos establecidos en la EMB,</t>
  </si>
  <si>
    <t>cada vez que se requiera, dejando como soporte el correo de aprobación y el formato de programación de pagos.  En caso de que el Tesorero (a) detecte alguna inconsistencia en la información de la Programación de Pagos la devuelve al profesional para que realice los ajustes a que haya lugar. Si el profesional no puede remitir la información vía correo electrónico lo hará en formato físico.</t>
  </si>
  <si>
    <t>No. de acciones judiciales con fallo en firme de actos de corrupción en contra del responsable(s) del proceso  por la indebida vinculación de servidores</t>
  </si>
  <si>
    <t>con el fin de determinar si cumple con los requisitos para cubrir la vacante, cada vez que se requiera, atendiendo la solicitud del Gerente o Jefe de dependencia donde está la vacante, dejando como evidencia el Formato con los respectivos vistos buenos.  En caso de desviaciones no se procede con la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</si>
  <si>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notificar al nominador que el candidato no cumple el perfil para la vacante y que se debe reiniciar el proceso de selección.</t>
  </si>
  <si>
    <t>No. de acciones judiciales con fallo en firme de actos de corrupción en contra de un servidor(es) del área de Talento Humano  por el pago a un servidor a pesar de su desvinculación o la inclusión de una persona sin estar vinculada a la entidad.</t>
  </si>
  <si>
    <t>No. de actualizaciones realizadas en el formato de Roles y Responsabilidades de la OTI / No. de cambios requeridos en el formato de Roles y Responsabilidades de la OTI durante el periodo)* 100</t>
  </si>
  <si>
    <t>lo anterior con el propósito de evitar el acceso no autorizado. En caso de desviaciones del control por la detección de accesos no autorizados se informará para que se tomen las acciones disciplinarias a que haya lugar.</t>
  </si>
  <si>
    <t>Los / Las profesionales de la Oficina de TI</t>
  </si>
  <si>
    <t>cada vez que se requiera, con el propósito de establecer la pluralidad de oferentes en el proceso, dejando como evidencia los documentos del proceso. En caso de desviaciones del control por la detección de alguna irregularidad, se informará para que se tomen las acciones disciplinarias a que haya lugar.</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</si>
  <si>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 En caso de desviaciones se solicitará la renovación de la solicitud de préstamo o en caso de superar los tiempos se elevará la solicitud de devolución al superior inmediato.</t>
  </si>
  <si>
    <t>No. de socializaciones, revisiones y evaluaciones al Código de Ética del Auditor y del Estatuto de Auditoría en reunión de autocontrol del equipo OCI.</t>
  </si>
  <si>
    <r>
      <t xml:space="preserve">EM-FR-017 Entendimiento de la unidad auditable
EM-FR-002 Programa de Trabajo de la auditoría
EM-FR-003 Formato de selección de la muestra (en los casos en que aplique)
EM-FR-004 </t>
    </r>
    <r>
      <rPr>
        <strike/>
        <sz val="11"/>
        <rFont val="Calibri"/>
        <family val="2"/>
        <scheme val="minor"/>
      </rPr>
      <t xml:space="preserve"> </t>
    </r>
    <r>
      <rPr>
        <sz val="11"/>
        <rFont val="Calibri"/>
        <family val="2"/>
        <scheme val="minor"/>
      </rPr>
      <t>Formato Evaluación preliminar de riesgos y pruebas de auditoría
EM-FR-006 Informe detallado de auditoría (preliminar o final)
Ayuda de Memoria</t>
    </r>
  </si>
  <si>
    <t>Posibilidad de Impacto reputacional con algún grupo de interés o de valor o por requerimientos de Entes de Control, por la manipulación o divulgación de información reservada y privilegiada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los miembros de Junta Directiva.</t>
  </si>
  <si>
    <t xml:space="preserve">El / La Jefe de la Oficina de Asuntos Institucionales, verifica que los miembros de Junta Directiva suscriban el Acuerdo de Confidencialidad, Declaración de intereses privados y el Cuestionario para identificar conflictos de interés e independencia, cada vez que se designe a un miembro, dejando como evidencia la firma de los documentos, lo anterior con el fin de salvaguardar la información de carácter confidencial y declarar si existe algún conflicto de interés en cumplimiento de los artículos 7.1 y 4.3 del Reglamento de Junta Directiva de la EMB. En caso de que se presenten desviaciones por no declarar un posible conflicto de interés o la divulgación indebida de información por parte de alguno de los miembros de Junta, se actuará conforme a lo dispuesto en los Estatutos sociales de la empresa, el Reglamento de Junta Directiva, el Código de Buen Gobierno y la normatividad aplicable según el caso.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</si>
  <si>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de manera mensual, con el fin de verificar que no se hayan generado accesos no autorizados al repositorio, dejando como evidencia el pantallazo de la lista de usuarios con acceso al repositorio. Cuando se requiera autorizar el acceso a una nueva persona, la OAI solicitará a la Oficina de Tecnologías e Información el correspondiente trámite a través de los canales que esta última haya  dispuesto para ello.En caso de desviaciones, se elevará solicitud a la Oficina de Tecnologías y Sistemas de Información para eliminar el acceso no autorizado.</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</si>
  <si>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</si>
  <si>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</si>
  <si>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</si>
  <si>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de los proyectos sin que exista la figura de un Interventor especializado para el componente técnico y sus especificaciones.</t>
  </si>
  <si>
    <t>La GIP revisa que los entregables de la estructuración que requieran aval de la Interventoría cuenten con dichos avales y solicita las revisiones que sean de competencia de las dependencias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dependencias involucradas la revisión correspondiente, de no realizarse la revisión oportunamente el contratista dará por cumplidas las obligaciones.</t>
  </si>
  <si>
    <t>Posibilidad de impacto económico y reputacional por la imposición de sanciones de tipo penal, fiscal, disciplinario y/o administrativo a la EMB por parte de las autoridades competentes debido al uso del poder para orientar los procesos de contratación privada y la Ley 80 de 1993, incumpliendo los principios establecidos por la Junta Directiva de la EMB  y los mecanismos de selección establecidos en el Manual de contratación adoptado por la EMB, en relación con los negocios no tarifarios del área de influencia del Proyecto Metro, para favorecer a un tercero o en beneficio particular.</t>
  </si>
  <si>
    <t>Los / Las profesionales de la GDU responsables de adelantar los procesos de contratación,  realizan los procesos de selección para la contratación de los negocios no tarifarios requeridos y a desarrollar por la EMB, teniendo en cuenta los principios establecidos en el Acuerdo de Junta Directiva 007 vigente así como los lineamientos establecidos en el Manual de contratación adoptado, cada vez que se requiera, dejando como soporte los documentos del proceso, con el fin de prevenir la orientación de los procesos de contratación. En caso de que se presente alguna irregularidad se debe reportar a la Oficina de Control Interno Disciplinario para se tomen las medidas disciplinarias a que haya lugar y de ser necesario se reporte a las Autoridades competentes.</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</si>
  <si>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para adecuar los informes de supervisión con el fin de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</si>
  <si>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Oficina de Control Interno Disciplinario con el fin de que se tomen las medidas disciplinarias a que haya lugar y  se reporte a las Autoridades competentes.</t>
  </si>
  <si>
    <t>Posibilidad de impacto económico y reputacional por la imposición de sanciones de tipo penal, fiscal, disciplinario y/o administrativo a la EMB por parte de las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</si>
  <si>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</si>
  <si>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de que se presenten faltantes o alguna irregularidad se dará inicio a las investigaciones correspondientes.</t>
  </si>
  <si>
    <t>Posibilidad de impacto reputacional y/o económico por la imposición de sanciones de tipo penal, fiscal, disciplinario y/o administrativo a la EMB por parte de las autoridades competentes, debido a la manipulación de los documentos de las unidades sociales económicas haciendo uso del poder y  desviando el cumplimiento de sus funciones para autorizar el pago por un mayor valor de la compensación con el fin de favorecer a un tercero o en beneficio particular.</t>
  </si>
  <si>
    <t>Los / Las profesionales financieros de la Subgerencia de Gestión Predial realizan la verificación detallada de documentos y los cálculos relacionados con los factores de reconocimiento a cada 
una de las Unidades Sociales. Así mismo, los profesionales de las áreas Jurídica y Social revisan los aspectos que corresponden a sus competencias, conforme a lo establecido en la Resolución No. 190 de 2021 de la EMB, cada vez que se requiera, con el fin de prevenir el reconocimiento errado de las compensaciones. Este proceso se realiza con cada una de las Unidades Sociales que se encuentran en la base censal. Como evidencia de esta actividad, se deja debidamente diligenciado y firmado el documento “AP-FR-015 Formato para Solicitud de Compensaciones”, y de esta manera, proceder al pago de los factores a reconocer según lo establecido en el Plan de Reasentamiento cuando las unidades cumplen los requisitos señalados en la Resolución No. 190 de 2021. En caso de que se presente alguna irregularidad se dará inicio a las investigaciones correspondientes.</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</si>
  <si>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</si>
  <si>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 la Subgerente de defensa judicial y solución de controversias contractuales se solicitará la aprobación al/la Gerente Jurídico.</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</si>
  <si>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</si>
  <si>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El / La profesional designado(a) de la Gerencia Jurídica o de la Gerencia Administrativa y de Abastecimiento según aplique, verifican el contenido de las solicitudes de gestión contractual radicadas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</si>
  <si>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</si>
  <si>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(a)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</si>
  <si>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</si>
  <si>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</si>
  <si>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</si>
  <si>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Asistir mínimo a una capacitación o socialización de normatividad dadas por la Contaduría General de la Nación (CGN) o la Secretaría de Hacienda Distrital (SHD)</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</si>
  <si>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</si>
  <si>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dependencia donde está la vacante, dejando como evidencia el Formato con los respectivos vistos buenos.  En caso de desviaciones no se procede con la vinculación.</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</si>
  <si>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</si>
  <si>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notificar al nominador que el candidato no cumple el perfil para la vacante y que se debe reiniciar el proceso de selección.</t>
  </si>
  <si>
    <t>Posibilidad de impacto reputacional y/o económico por la imposición de sanciones de tipo penal, fiscal, disciplinario y/o administrativo a la EMB por parte de las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</si>
  <si>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</si>
  <si>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</si>
  <si>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</si>
  <si>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</si>
  <si>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</si>
  <si>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</si>
  <si>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</si>
  <si>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</si>
  <si>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</si>
  <si>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El profesional delegado dentro de la OTI, actualiza el formato para roles y responsabilidades (GT-FR-005) cada vez que haya algún cambio en la estructura, con el fin de establecer los accesos de cada rol para los miembros del equipo de la OTI, de acuerdo con las funciones que cada uno desempeñe en la Administración de la infraestructura tecnológica, Sistemas de Información y Seguridad TI,   lo anterior con el propósito de evitar el acceso no autorizado. En caso de desviaciones del control por la detección de accesos no autorizados se informará para que se tomen las acciones disciplinarias a que haya lugar.</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</si>
  <si>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</si>
  <si>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la Oficina de TI previa aprobación por parte del Jefe de la OTI, remiten la solicitud de cotización a los proveedores de bienes o servicios, cada vez que se requiera, con el propósito de establecer la pluralidad de oferentes en el proceso, dejando como evidencia los documentos del proceso. En caso de desviaciones del control por la detección de alguna irregularidad, se informará para que se tomen las acciones disciplinarias a que haya lugar.</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</si>
  <si>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</si>
  <si>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</si>
  <si>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 En caso de desviaciones se solicitará la renovación de la solicitud de préstamo o en caso de superar los tiempos se elevará la solicitud de devolución al superior inmediato.</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</si>
  <si>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</si>
  <si>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</si>
  <si>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</si>
  <si>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</si>
  <si>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Revisión y socialización del  Código de Ética del Auditor y del Estatuto de Auditoría y evaluación de la apropiación del conocimiento de  estos instrumentos al equipo de la OCI.</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</si>
  <si>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</si>
  <si>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</si>
  <si>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</si>
  <si>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</si>
  <si>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</si>
  <si>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Realizar una (1) revisión y socialización del Código de Ética del Auditor y del Estatuto de Auditoría en reunión de autocontrol del equipo OCI y la respectiva evaluación.</t>
  </si>
  <si>
    <t>Ayuda de memoria, Reporte del formulario con los resultados de las evaluaciones.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</si>
</sst>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0.0%"/>
    <numFmt numFmtId="165" formatCode="[$-240A]d&quot; de &quot;mmmm&quot; de &quot;yyyy;@"/>
    <numFmt numFmtId="166" formatCode="_-* #,##0_-;\-* #,##0_-;_-* &quot;-&quot;??_-;_-@_-"/>
    <numFmt numFmtId="167" formatCode="0.000%"/>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9"/>
      <color indexed="81"/>
      <name val="Tahoma"/>
      <family val="2"/>
    </font>
    <font>
      <b/>
      <sz val="11"/>
      <color rgb="FFFF0000"/>
      <name val="Calibri"/>
      <family val="2"/>
      <scheme val="minor"/>
    </font>
    <font>
      <b/>
      <sz val="11"/>
      <color theme="0" tint="-0.14999847407452621"/>
      <name val="Calibri"/>
      <family val="2"/>
      <scheme val="minor"/>
    </font>
    <font>
      <strike/>
      <sz val="11"/>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92D050"/>
        <bgColor indexed="64"/>
      </patternFill>
    </fill>
    <fill>
      <patternFill patternType="solid">
        <fgColor rgb="FFFFFF97"/>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double">
        <color auto="1"/>
      </bottom>
      <diagonal/>
    </border>
    <border>
      <left style="medium">
        <color auto="1"/>
      </left>
      <right style="medium">
        <color auto="1"/>
      </right>
      <top style="double">
        <color auto="1"/>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hair">
        <color auto="1"/>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cellStyleXfs>
  <cellXfs count="316">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Continuous"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41" fontId="0" fillId="0" borderId="0" xfId="1" applyFont="1" applyFill="1" applyBorder="1"/>
    <xf numFmtId="0" fontId="7" fillId="8" borderId="11" xfId="0" applyFont="1" applyFill="1" applyBorder="1" applyAlignment="1">
      <alignment horizontal="centerContinuous"/>
    </xf>
    <xf numFmtId="0" fontId="8" fillId="8" borderId="12" xfId="0" applyFont="1" applyFill="1" applyBorder="1" applyAlignment="1">
      <alignment horizontal="centerContinuous"/>
    </xf>
    <xf numFmtId="0" fontId="8" fillId="8" borderId="13" xfId="0" applyFont="1" applyFill="1" applyBorder="1" applyAlignment="1">
      <alignment horizontal="centerContinuous"/>
    </xf>
    <xf numFmtId="0" fontId="7" fillId="8" borderId="4" xfId="0" applyFont="1" applyFill="1" applyBorder="1" applyAlignment="1">
      <alignment horizontal="center"/>
    </xf>
    <xf numFmtId="0" fontId="7" fillId="8" borderId="4" xfId="0" applyFont="1" applyFill="1" applyBorder="1"/>
    <xf numFmtId="0" fontId="7" fillId="8" borderId="2" xfId="0" applyFont="1" applyFill="1" applyBorder="1"/>
    <xf numFmtId="0" fontId="7" fillId="8" borderId="3" xfId="0" applyFont="1" applyFill="1" applyBorder="1"/>
    <xf numFmtId="9" fontId="7" fillId="8" borderId="3" xfId="0" applyNumberFormat="1" applyFont="1" applyFill="1" applyBorder="1"/>
    <xf numFmtId="9" fontId="7" fillId="8" borderId="2" xfId="0" applyNumberFormat="1" applyFont="1" applyFill="1" applyBorder="1"/>
    <xf numFmtId="9" fontId="7" fillId="8" borderId="3" xfId="0" applyNumberFormat="1" applyFont="1" applyFill="1" applyBorder="1" applyAlignment="1">
      <alignment horizontal="center"/>
    </xf>
    <xf numFmtId="9" fontId="7" fillId="0" borderId="10" xfId="0" applyNumberFormat="1" applyFont="1" applyBorder="1"/>
    <xf numFmtId="9" fontId="7" fillId="8" borderId="4" xfId="0" applyNumberFormat="1" applyFont="1" applyFill="1" applyBorder="1"/>
    <xf numFmtId="0" fontId="0" fillId="0" borderId="0" xfId="0" applyAlignment="1">
      <alignment horizontal="centerContinuous"/>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10" borderId="5"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1" fillId="0" borderId="1" xfId="0" applyFont="1" applyBorder="1" applyAlignment="1">
      <alignment horizontal="center" vertical="center"/>
    </xf>
    <xf numFmtId="0" fontId="10" fillId="0" borderId="0" xfId="0" applyFont="1" applyAlignment="1">
      <alignment vertical="center"/>
    </xf>
    <xf numFmtId="0" fontId="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5" fillId="0" borderId="23" xfId="0" applyNumberFormat="1" applyFont="1" applyBorder="1" applyAlignment="1">
      <alignment horizontal="centerContinuous" vertical="center"/>
    </xf>
    <xf numFmtId="4" fontId="5" fillId="0" borderId="24" xfId="0" applyNumberFormat="1" applyFont="1" applyBorder="1" applyAlignment="1">
      <alignment horizontal="centerContinuous" vertical="center"/>
    </xf>
    <xf numFmtId="4" fontId="5" fillId="0" borderId="25" xfId="0" applyNumberFormat="1" applyFont="1" applyBorder="1" applyAlignment="1">
      <alignment horizontal="centerContinuous"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7" borderId="0" xfId="0" applyFont="1" applyFill="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5" fillId="7" borderId="23" xfId="0" applyFont="1" applyFill="1" applyBorder="1" applyAlignment="1">
      <alignment horizontal="centerContinuous" vertical="center"/>
    </xf>
    <xf numFmtId="0" fontId="5" fillId="7" borderId="24" xfId="0" applyFont="1" applyFill="1" applyBorder="1" applyAlignment="1">
      <alignment horizontal="centerContinuous" vertical="center"/>
    </xf>
    <xf numFmtId="0" fontId="5" fillId="7" borderId="25" xfId="0" applyFont="1" applyFill="1" applyBorder="1" applyAlignment="1">
      <alignment horizontal="centerContinuous" vertical="center"/>
    </xf>
    <xf numFmtId="0" fontId="6" fillId="0" borderId="31" xfId="0" applyFont="1" applyBorder="1" applyAlignment="1">
      <alignment vertical="center"/>
    </xf>
    <xf numFmtId="0" fontId="0" fillId="0" borderId="38" xfId="0" applyBorder="1" applyAlignment="1">
      <alignment vertical="center" wrapText="1"/>
    </xf>
    <xf numFmtId="0" fontId="0" fillId="0" borderId="40" xfId="0" applyBorder="1" applyAlignment="1">
      <alignment vertical="center" wrapText="1"/>
    </xf>
    <xf numFmtId="0" fontId="6" fillId="0" borderId="38" xfId="0" applyFont="1" applyBorder="1" applyAlignment="1">
      <alignment horizontal="center" vertical="center"/>
    </xf>
    <xf numFmtId="9" fontId="0" fillId="0" borderId="38" xfId="2" applyFont="1" applyBorder="1" applyAlignment="1">
      <alignment horizontal="center" vertical="center" wrapText="1"/>
    </xf>
    <xf numFmtId="0" fontId="6" fillId="0" borderId="39" xfId="0" applyFont="1" applyBorder="1" applyAlignment="1">
      <alignment horizontal="center" vertical="center"/>
    </xf>
    <xf numFmtId="9" fontId="0" fillId="0" borderId="39" xfId="2" applyFont="1" applyBorder="1" applyAlignment="1">
      <alignment horizontal="center" vertical="center" wrapText="1"/>
    </xf>
    <xf numFmtId="0" fontId="6" fillId="0" borderId="40" xfId="0" applyFont="1" applyBorder="1" applyAlignment="1">
      <alignment horizontal="center" vertical="center"/>
    </xf>
    <xf numFmtId="9" fontId="0" fillId="0" borderId="40" xfId="2" applyFont="1" applyBorder="1" applyAlignment="1">
      <alignment horizontal="center" vertical="center" wrapText="1"/>
    </xf>
    <xf numFmtId="0" fontId="0" fillId="0" borderId="39" xfId="0" applyBorder="1" applyAlignment="1">
      <alignment vertical="center" wrapText="1"/>
    </xf>
    <xf numFmtId="41" fontId="0" fillId="0" borderId="38" xfId="1" applyFont="1" applyFill="1" applyBorder="1" applyAlignment="1">
      <alignment vertical="center" wrapText="1"/>
    </xf>
    <xf numFmtId="9" fontId="0" fillId="0" borderId="38" xfId="2" applyFont="1" applyFill="1" applyBorder="1" applyAlignment="1">
      <alignment vertical="center" wrapText="1"/>
    </xf>
    <xf numFmtId="41" fontId="0" fillId="0" borderId="39" xfId="1" applyFont="1" applyBorder="1" applyAlignment="1">
      <alignment vertical="center" wrapText="1"/>
    </xf>
    <xf numFmtId="9" fontId="0" fillId="0" borderId="39" xfId="2" applyFont="1" applyBorder="1" applyAlignment="1">
      <alignment vertical="center" wrapText="1"/>
    </xf>
    <xf numFmtId="41" fontId="0" fillId="0" borderId="40" xfId="1" applyFont="1" applyBorder="1" applyAlignment="1">
      <alignment vertical="center" wrapText="1"/>
    </xf>
    <xf numFmtId="9" fontId="0" fillId="0" borderId="40" xfId="2" applyFont="1" applyBorder="1" applyAlignment="1">
      <alignment vertical="center" wrapText="1"/>
    </xf>
    <xf numFmtId="9" fontId="0" fillId="0" borderId="39" xfId="1" applyNumberFormat="1" applyFont="1" applyBorder="1" applyAlignment="1">
      <alignment vertical="center" wrapText="1"/>
    </xf>
    <xf numFmtId="9" fontId="0" fillId="0" borderId="40" xfId="1" applyNumberFormat="1" applyFont="1" applyBorder="1" applyAlignment="1">
      <alignment vertical="center" wrapText="1"/>
    </xf>
    <xf numFmtId="9" fontId="0" fillId="0" borderId="38" xfId="0" applyNumberFormat="1" applyBorder="1" applyAlignment="1">
      <alignment vertical="center" wrapText="1"/>
    </xf>
    <xf numFmtId="0" fontId="8" fillId="5" borderId="39" xfId="0" applyFont="1" applyFill="1" applyBorder="1" applyAlignment="1">
      <alignment vertical="center" wrapText="1"/>
    </xf>
    <xf numFmtId="0" fontId="8" fillId="5" borderId="40" xfId="0" applyFont="1" applyFill="1" applyBorder="1" applyAlignment="1">
      <alignment vertical="center" wrapText="1"/>
    </xf>
    <xf numFmtId="0" fontId="1" fillId="0" borderId="38"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41" fontId="0" fillId="0" borderId="38" xfId="1" applyFont="1" applyBorder="1" applyAlignment="1">
      <alignment vertical="center" wrapText="1"/>
    </xf>
    <xf numFmtId="0" fontId="1" fillId="11" borderId="44" xfId="0" applyFont="1" applyFill="1" applyBorder="1" applyAlignment="1">
      <alignment vertical="center"/>
    </xf>
    <xf numFmtId="0" fontId="1" fillId="11" borderId="45" xfId="0" applyFont="1" applyFill="1" applyBorder="1" applyAlignment="1">
      <alignment vertical="center"/>
    </xf>
    <xf numFmtId="0" fontId="1" fillId="11" borderId="46" xfId="0" applyFont="1" applyFill="1" applyBorder="1" applyAlignment="1">
      <alignment vertical="center"/>
    </xf>
    <xf numFmtId="0" fontId="0" fillId="0" borderId="44" xfId="0" applyBorder="1" applyAlignment="1">
      <alignment vertical="center"/>
    </xf>
    <xf numFmtId="0" fontId="1"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 fillId="11" borderId="47" xfId="0" applyFont="1" applyFill="1" applyBorder="1" applyAlignment="1">
      <alignment vertical="center"/>
    </xf>
    <xf numFmtId="0" fontId="1" fillId="11" borderId="24" xfId="0" applyFont="1" applyFill="1" applyBorder="1" applyAlignment="1">
      <alignment vertical="center"/>
    </xf>
    <xf numFmtId="0" fontId="1" fillId="11" borderId="48" xfId="0" applyFont="1" applyFill="1" applyBorder="1" applyAlignment="1">
      <alignment vertical="center"/>
    </xf>
    <xf numFmtId="0" fontId="0" fillId="0" borderId="47" xfId="0" applyBorder="1" applyAlignment="1">
      <alignment vertical="center"/>
    </xf>
    <xf numFmtId="0" fontId="1"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48" xfId="0" applyBorder="1" applyAlignment="1">
      <alignment horizontal="center" vertical="center"/>
    </xf>
    <xf numFmtId="0" fontId="1" fillId="11" borderId="49" xfId="0" applyFont="1" applyFill="1" applyBorder="1" applyAlignment="1">
      <alignment vertical="center"/>
    </xf>
    <xf numFmtId="0" fontId="1" fillId="11" borderId="50" xfId="0" applyFont="1" applyFill="1" applyBorder="1" applyAlignment="1">
      <alignment vertical="center"/>
    </xf>
    <xf numFmtId="0" fontId="1" fillId="11" borderId="51" xfId="0" applyFont="1" applyFill="1" applyBorder="1" applyAlignment="1">
      <alignment vertical="center"/>
    </xf>
    <xf numFmtId="0" fontId="0" fillId="0" borderId="49" xfId="0" applyBorder="1" applyAlignment="1">
      <alignment vertical="center"/>
    </xf>
    <xf numFmtId="0" fontId="1" fillId="0" borderId="50" xfId="0" applyFont="1" applyBorder="1" applyAlignment="1">
      <alignment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14" fontId="0" fillId="0" borderId="50" xfId="0" applyNumberFormat="1" applyBorder="1" applyAlignment="1">
      <alignment vertical="center"/>
    </xf>
    <xf numFmtId="0" fontId="8" fillId="0" borderId="50" xfId="0" applyFont="1" applyBorder="1" applyAlignment="1">
      <alignment horizontal="left" vertical="center"/>
    </xf>
    <xf numFmtId="9" fontId="0" fillId="0" borderId="38" xfId="0" applyNumberFormat="1" applyBorder="1" applyAlignment="1">
      <alignment horizontal="center" vertical="center" wrapText="1"/>
    </xf>
    <xf numFmtId="0" fontId="0" fillId="0" borderId="38" xfId="0" applyBorder="1" applyAlignment="1">
      <alignment horizontal="center" vertical="center" wrapText="1"/>
    </xf>
    <xf numFmtId="0" fontId="7" fillId="8" borderId="38" xfId="0" applyFont="1" applyFill="1" applyBorder="1"/>
    <xf numFmtId="9" fontId="7" fillId="8" borderId="38" xfId="0" applyNumberFormat="1" applyFont="1" applyFill="1" applyBorder="1"/>
    <xf numFmtId="0" fontId="7" fillId="8" borderId="39" xfId="0" applyFont="1" applyFill="1" applyBorder="1"/>
    <xf numFmtId="9" fontId="7" fillId="8" borderId="39" xfId="0" applyNumberFormat="1" applyFont="1" applyFill="1" applyBorder="1"/>
    <xf numFmtId="0" fontId="7" fillId="8" borderId="40" xfId="0" applyFont="1" applyFill="1" applyBorder="1"/>
    <xf numFmtId="9" fontId="7" fillId="8" borderId="40" xfId="0" applyNumberFormat="1" applyFont="1" applyFill="1" applyBorder="1"/>
    <xf numFmtId="0" fontId="0" fillId="9" borderId="34" xfId="0" applyFill="1" applyBorder="1" applyAlignment="1">
      <alignment horizontal="center" vertical="center"/>
    </xf>
    <xf numFmtId="0" fontId="0" fillId="9" borderId="35" xfId="0" applyFill="1" applyBorder="1" applyAlignment="1">
      <alignment horizontal="center" vertical="center"/>
    </xf>
    <xf numFmtId="0" fontId="0" fillId="9" borderId="37" xfId="0" applyFill="1" applyBorder="1" applyAlignment="1">
      <alignment horizontal="center" vertical="center"/>
    </xf>
    <xf numFmtId="0" fontId="0" fillId="3" borderId="33" xfId="0"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3" borderId="32" xfId="0" applyFill="1" applyBorder="1" applyAlignment="1">
      <alignment horizontal="center" vertical="center"/>
    </xf>
    <xf numFmtId="0" fontId="0" fillId="3" borderId="41" xfId="0" applyFill="1" applyBorder="1" applyAlignment="1">
      <alignment horizontal="center" vertical="center"/>
    </xf>
    <xf numFmtId="0" fontId="0" fillId="3" borderId="40" xfId="0" applyFill="1" applyBorder="1" applyAlignment="1">
      <alignment horizontal="center" vertical="center"/>
    </xf>
    <xf numFmtId="0" fontId="0" fillId="9" borderId="36" xfId="0" applyFill="1" applyBorder="1" applyAlignment="1">
      <alignment horizontal="center" vertical="center"/>
    </xf>
    <xf numFmtId="0" fontId="0" fillId="9" borderId="39" xfId="0" applyFill="1" applyBorder="1" applyAlignment="1">
      <alignment horizontal="center" vertical="center"/>
    </xf>
    <xf numFmtId="0" fontId="0" fillId="9" borderId="40" xfId="0" applyFill="1" applyBorder="1" applyAlignment="1">
      <alignment horizontal="center" vertical="center"/>
    </xf>
    <xf numFmtId="0" fontId="0" fillId="0" borderId="38" xfId="0" applyBorder="1"/>
    <xf numFmtId="0" fontId="0" fillId="9" borderId="39" xfId="0" applyFill="1" applyBorder="1" applyAlignment="1">
      <alignment horizontal="center"/>
    </xf>
    <xf numFmtId="0" fontId="0" fillId="0" borderId="39" xfId="0" applyBorder="1"/>
    <xf numFmtId="0" fontId="0" fillId="3" borderId="39" xfId="0" applyFill="1" applyBorder="1" applyAlignment="1">
      <alignment horizontal="center"/>
    </xf>
    <xf numFmtId="0" fontId="0" fillId="10" borderId="40" xfId="0" applyFill="1" applyBorder="1" applyAlignment="1">
      <alignment horizontal="center"/>
    </xf>
    <xf numFmtId="0" fontId="0" fillId="0" borderId="40" xfId="0" applyBorder="1"/>
    <xf numFmtId="9" fontId="7" fillId="8" borderId="40" xfId="0" applyNumberFormat="1" applyFont="1" applyFill="1" applyBorder="1" applyAlignment="1">
      <alignment horizontal="center"/>
    </xf>
    <xf numFmtId="0" fontId="7" fillId="8" borderId="38" xfId="0" applyFont="1" applyFill="1" applyBorder="1" applyAlignment="1">
      <alignment horizontal="center"/>
    </xf>
    <xf numFmtId="0" fontId="0" fillId="10" borderId="53" xfId="0" applyFill="1" applyBorder="1" applyAlignment="1">
      <alignment horizontal="center" vertical="center"/>
    </xf>
    <xf numFmtId="0" fontId="0" fillId="10" borderId="54" xfId="0" applyFill="1" applyBorder="1" applyAlignment="1">
      <alignment horizontal="center" vertical="center"/>
    </xf>
    <xf numFmtId="0" fontId="0" fillId="3" borderId="55" xfId="0" applyFill="1" applyBorder="1" applyAlignment="1">
      <alignment horizontal="center" vertical="center"/>
    </xf>
    <xf numFmtId="0" fontId="0" fillId="9" borderId="55" xfId="0" applyFill="1" applyBorder="1" applyAlignment="1">
      <alignment horizontal="center" vertical="center"/>
    </xf>
    <xf numFmtId="0" fontId="0" fillId="0" borderId="39" xfId="0" applyBorder="1" applyAlignment="1">
      <alignment horizontal="left" vertical="center" wrapText="1"/>
    </xf>
    <xf numFmtId="0" fontId="0" fillId="0" borderId="39" xfId="0" applyBorder="1" applyAlignment="1">
      <alignment horizontal="center" vertical="center" wrapText="1"/>
    </xf>
    <xf numFmtId="0" fontId="0" fillId="0" borderId="38" xfId="0" applyBorder="1" applyAlignment="1">
      <alignment horizontal="left" vertical="center" wrapText="1"/>
    </xf>
    <xf numFmtId="0" fontId="0" fillId="0" borderId="40" xfId="0" applyBorder="1" applyAlignment="1">
      <alignment horizontal="center" vertical="center" wrapText="1"/>
    </xf>
    <xf numFmtId="9" fontId="8" fillId="0" borderId="0" xfId="2" applyFont="1"/>
    <xf numFmtId="0" fontId="6" fillId="0" borderId="0" xfId="0" applyFont="1"/>
    <xf numFmtId="41" fontId="0" fillId="0" borderId="4" xfId="1" applyFont="1" applyBorder="1" applyAlignment="1">
      <alignment vertical="center" wrapText="1"/>
    </xf>
    <xf numFmtId="9" fontId="0" fillId="0" borderId="4" xfId="1" applyNumberFormat="1" applyFont="1" applyBorder="1" applyAlignment="1">
      <alignment vertical="center" wrapText="1"/>
    </xf>
    <xf numFmtId="9" fontId="0" fillId="0" borderId="4" xfId="2" applyFont="1" applyBorder="1" applyAlignment="1">
      <alignment vertical="center" wrapText="1"/>
    </xf>
    <xf numFmtId="9" fontId="0" fillId="0" borderId="2" xfId="1" applyNumberFormat="1" applyFont="1" applyBorder="1" applyAlignment="1">
      <alignment vertical="center" wrapText="1"/>
    </xf>
    <xf numFmtId="9" fontId="0" fillId="0" borderId="2" xfId="2" applyFont="1" applyBorder="1" applyAlignment="1">
      <alignment vertical="center" wrapText="1"/>
    </xf>
    <xf numFmtId="9" fontId="0" fillId="0" borderId="3" xfId="1" applyNumberFormat="1" applyFont="1" applyBorder="1" applyAlignment="1">
      <alignment vertical="center" wrapText="1"/>
    </xf>
    <xf numFmtId="9" fontId="0" fillId="0" borderId="3" xfId="2" applyFont="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1" xfId="0" applyBorder="1" applyAlignment="1">
      <alignment horizontal="centerContinuous" vertical="center" wrapText="1"/>
    </xf>
    <xf numFmtId="9" fontId="0" fillId="0" borderId="39" xfId="0" applyNumberFormat="1" applyBorder="1" applyAlignment="1">
      <alignment horizontal="center" vertical="center" wrapText="1"/>
    </xf>
    <xf numFmtId="9" fontId="0" fillId="0" borderId="40" xfId="0" applyNumberFormat="1" applyBorder="1" applyAlignment="1">
      <alignment horizontal="center" vertical="center" wrapText="1"/>
    </xf>
    <xf numFmtId="9" fontId="0" fillId="0" borderId="0" xfId="0" applyNumberFormat="1" applyAlignment="1">
      <alignment vertical="center" wrapText="1"/>
    </xf>
    <xf numFmtId="0" fontId="0" fillId="0" borderId="40" xfId="0" applyBorder="1" applyAlignment="1">
      <alignment horizontal="left" vertical="center" wrapText="1"/>
    </xf>
    <xf numFmtId="0" fontId="0" fillId="2" borderId="38" xfId="0" applyFill="1" applyBorder="1" applyAlignment="1">
      <alignment vertical="center" wrapText="1"/>
    </xf>
    <xf numFmtId="9" fontId="0" fillId="0" borderId="39" xfId="0" applyNumberFormat="1" applyBorder="1" applyAlignment="1">
      <alignment vertical="center" wrapText="1"/>
    </xf>
    <xf numFmtId="0" fontId="0" fillId="2" borderId="39" xfId="0" applyFill="1" applyBorder="1" applyAlignment="1">
      <alignment vertical="center" wrapText="1"/>
    </xf>
    <xf numFmtId="0" fontId="0" fillId="3" borderId="39" xfId="0" applyFill="1" applyBorder="1" applyAlignment="1">
      <alignment vertical="center" wrapText="1"/>
    </xf>
    <xf numFmtId="0" fontId="0" fillId="4" borderId="39" xfId="0" applyFill="1" applyBorder="1" applyAlignment="1">
      <alignment vertical="center" wrapText="1"/>
    </xf>
    <xf numFmtId="9" fontId="0" fillId="0" borderId="40" xfId="0" applyNumberFormat="1" applyBorder="1" applyAlignment="1">
      <alignment vertical="center" wrapText="1"/>
    </xf>
    <xf numFmtId="0" fontId="0" fillId="0" borderId="42" xfId="0" applyBorder="1" applyAlignment="1">
      <alignment horizontal="center" vertical="center" wrapText="1"/>
    </xf>
    <xf numFmtId="0" fontId="0" fillId="0" borderId="42" xfId="0" applyBorder="1" applyAlignment="1">
      <alignment horizontal="left" vertical="center" wrapText="1"/>
    </xf>
    <xf numFmtId="9" fontId="0" fillId="0" borderId="42" xfId="0" applyNumberFormat="1" applyBorder="1" applyAlignment="1">
      <alignment horizontal="center" vertical="center" wrapText="1"/>
    </xf>
    <xf numFmtId="0" fontId="0" fillId="0" borderId="43" xfId="0" applyBorder="1" applyAlignment="1">
      <alignment horizontal="center" vertical="center" wrapText="1"/>
    </xf>
    <xf numFmtId="0" fontId="0" fillId="0" borderId="43" xfId="0" applyBorder="1" applyAlignment="1">
      <alignment horizontal="left" vertical="center" wrapText="1"/>
    </xf>
    <xf numFmtId="9" fontId="0" fillId="0" borderId="43" xfId="0" applyNumberFormat="1" applyBorder="1" applyAlignment="1">
      <alignment horizontal="center" vertical="center" wrapText="1"/>
    </xf>
    <xf numFmtId="9" fontId="0" fillId="0" borderId="0" xfId="0" applyNumberFormat="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9" fontId="8" fillId="0" borderId="0" xfId="2" applyFont="1" applyFill="1"/>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0" borderId="45" xfId="0" applyBorder="1" applyAlignment="1">
      <alignment vertical="center" textRotation="90"/>
    </xf>
    <xf numFmtId="0" fontId="0" fillId="0" borderId="24" xfId="0" applyBorder="1" applyAlignment="1">
      <alignment vertical="center" textRotation="90"/>
    </xf>
    <xf numFmtId="0" fontId="0" fillId="0" borderId="50"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2" applyNumberFormat="1" applyFont="1" applyFill="1" applyBorder="1" applyAlignment="1">
      <alignment vertical="center" textRotation="90" wrapText="1"/>
    </xf>
    <xf numFmtId="0" fontId="6" fillId="0" borderId="39" xfId="0" applyFont="1" applyBorder="1" applyAlignment="1">
      <alignment horizontal="left" vertical="center" wrapText="1"/>
    </xf>
    <xf numFmtId="0" fontId="0" fillId="0" borderId="55" xfId="0" applyBorder="1" applyAlignment="1">
      <alignment vertical="center" wrapText="1"/>
    </xf>
    <xf numFmtId="0" fontId="0" fillId="0" borderId="55" xfId="0" applyBorder="1" applyAlignment="1">
      <alignment horizontal="center" vertical="center" wrapText="1"/>
    </xf>
    <xf numFmtId="0" fontId="6" fillId="0" borderId="0" xfId="0" applyFont="1" applyAlignment="1">
      <alignmen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41" fontId="8" fillId="0" borderId="0" xfId="1" applyFont="1" applyFill="1" applyBorder="1" applyAlignment="1">
      <alignment vertical="center"/>
    </xf>
    <xf numFmtId="41" fontId="8" fillId="0" borderId="0" xfId="1" applyFont="1" applyFill="1" applyBorder="1"/>
    <xf numFmtId="41" fontId="7" fillId="0" borderId="15" xfId="1" applyFont="1" applyFill="1" applyBorder="1" applyAlignment="1">
      <alignment horizontal="center" vertical="center" wrapText="1"/>
    </xf>
    <xf numFmtId="41" fontId="8" fillId="0" borderId="15" xfId="1" applyFont="1" applyFill="1" applyBorder="1" applyAlignment="1">
      <alignment vertical="center" wrapText="1"/>
    </xf>
    <xf numFmtId="41" fontId="8" fillId="0" borderId="0" xfId="1"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11" borderId="1" xfId="0" applyFont="1" applyFill="1" applyBorder="1" applyAlignment="1">
      <alignment horizontal="centerContinuous" vertical="center"/>
    </xf>
    <xf numFmtId="0" fontId="1" fillId="11" borderId="9" xfId="0" applyFont="1" applyFill="1" applyBorder="1" applyAlignment="1">
      <alignment vertical="center" textRotation="90"/>
    </xf>
    <xf numFmtId="0" fontId="1" fillId="11" borderId="9" xfId="0" applyFont="1" applyFill="1" applyBorder="1" applyAlignment="1">
      <alignment vertical="center"/>
    </xf>
    <xf numFmtId="0" fontId="1" fillId="11" borderId="9" xfId="0" applyFont="1" applyFill="1" applyBorder="1" applyAlignment="1">
      <alignment horizontal="center" vertical="center"/>
    </xf>
    <xf numFmtId="0" fontId="1" fillId="11" borderId="9"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2" applyNumberFormat="1" applyFont="1" applyAlignment="1">
      <alignment vertical="center" textRotation="90"/>
    </xf>
    <xf numFmtId="164" fontId="0" fillId="0" borderId="0" xfId="2" applyNumberFormat="1" applyFont="1" applyAlignment="1">
      <alignment vertical="center"/>
    </xf>
    <xf numFmtId="14" fontId="0" fillId="0" borderId="39" xfId="0" applyNumberFormat="1" applyBorder="1" applyAlignment="1">
      <alignment horizontal="center" vertical="center" wrapText="1"/>
    </xf>
    <xf numFmtId="167" fontId="0" fillId="0" borderId="0" xfId="2" applyNumberFormat="1" applyFont="1" applyAlignment="1">
      <alignment horizontal="center" vertical="center"/>
    </xf>
    <xf numFmtId="0" fontId="1" fillId="11" borderId="8" xfId="0" applyFont="1" applyFill="1" applyBorder="1" applyAlignment="1">
      <alignment horizontal="center" vertical="center" wrapText="1"/>
    </xf>
    <xf numFmtId="0" fontId="0" fillId="11" borderId="8" xfId="0" applyFill="1" applyBorder="1" applyAlignment="1">
      <alignment horizontal="center" vertical="center" wrapText="1"/>
    </xf>
    <xf numFmtId="0" fontId="1" fillId="11" borderId="8" xfId="0" applyFont="1" applyFill="1" applyBorder="1" applyAlignment="1">
      <alignment horizontal="center" vertical="center" textRotation="90" wrapText="1"/>
    </xf>
    <xf numFmtId="0" fontId="7" fillId="0" borderId="1" xfId="0" applyFont="1" applyBorder="1" applyAlignment="1">
      <alignment horizontal="center"/>
    </xf>
    <xf numFmtId="0" fontId="6" fillId="0" borderId="39" xfId="0" applyFont="1" applyBorder="1" applyAlignment="1">
      <alignment vertical="center" wrapText="1"/>
    </xf>
    <xf numFmtId="14" fontId="6" fillId="0" borderId="39" xfId="0" applyNumberFormat="1" applyFont="1" applyBorder="1" applyAlignment="1">
      <alignment horizontal="center" vertical="center" wrapText="1"/>
    </xf>
    <xf numFmtId="0" fontId="0" fillId="3" borderId="52" xfId="0"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0" fillId="6" borderId="56" xfId="0" applyFill="1" applyBorder="1" applyAlignment="1">
      <alignment horizontal="center" vertical="center" wrapText="1"/>
    </xf>
    <xf numFmtId="0" fontId="6" fillId="0" borderId="56" xfId="0" applyFont="1" applyBorder="1" applyAlignment="1">
      <alignment horizontal="left" vertical="center" wrapText="1"/>
    </xf>
    <xf numFmtId="9" fontId="6" fillId="6" borderId="56" xfId="0" applyNumberFormat="1" applyFont="1" applyFill="1" applyBorder="1" applyAlignment="1">
      <alignment horizontal="left" vertical="center" wrapText="1"/>
    </xf>
    <xf numFmtId="0" fontId="0" fillId="6" borderId="57" xfId="0" applyFill="1" applyBorder="1" applyAlignment="1">
      <alignment horizontal="center" vertical="center" wrapText="1"/>
    </xf>
    <xf numFmtId="9" fontId="0" fillId="0" borderId="0" xfId="2" applyFont="1" applyAlignment="1">
      <alignment horizontal="center" vertical="center"/>
    </xf>
    <xf numFmtId="14" fontId="0" fillId="0" borderId="40" xfId="0" applyNumberFormat="1" applyBorder="1" applyAlignment="1">
      <alignment horizontal="center" vertical="center" wrapText="1"/>
    </xf>
    <xf numFmtId="14" fontId="0" fillId="0" borderId="0" xfId="0" applyNumberFormat="1" applyAlignment="1">
      <alignment horizontal="center" vertical="center" wrapText="1"/>
    </xf>
    <xf numFmtId="165" fontId="0" fillId="0" borderId="49" xfId="0" applyNumberFormat="1" applyBorder="1" applyAlignment="1">
      <alignment horizontal="left" vertical="center"/>
    </xf>
    <xf numFmtId="0" fontId="6" fillId="0" borderId="58" xfId="0" applyFont="1" applyBorder="1" applyAlignment="1">
      <alignment horizontal="center" vertical="center" textRotation="90" wrapText="1"/>
    </xf>
    <xf numFmtId="0" fontId="6" fillId="0" borderId="58" xfId="0" applyFont="1" applyBorder="1" applyAlignment="1">
      <alignment horizontal="left" vertical="center" wrapText="1"/>
    </xf>
    <xf numFmtId="9" fontId="6" fillId="0" borderId="58" xfId="0" applyNumberFormat="1" applyFont="1" applyBorder="1" applyAlignment="1">
      <alignment horizontal="left" vertical="center" wrapText="1"/>
    </xf>
    <xf numFmtId="0" fontId="8" fillId="0" borderId="0" xfId="0" applyFont="1" applyAlignment="1">
      <alignment vertical="center" wrapText="1"/>
    </xf>
    <xf numFmtId="0" fontId="5" fillId="6" borderId="56"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0" borderId="56" xfId="0" applyFont="1" applyBorder="1" applyAlignment="1">
      <alignment horizontal="center" vertical="center" wrapText="1"/>
    </xf>
    <xf numFmtId="0" fontId="6" fillId="6" borderId="56" xfId="0" applyFont="1" applyFill="1" applyBorder="1" applyAlignment="1">
      <alignment horizontal="left" vertical="center" wrapText="1"/>
    </xf>
    <xf numFmtId="166" fontId="6" fillId="0" borderId="56" xfId="7" applyNumberFormat="1" applyFont="1" applyBorder="1" applyAlignment="1">
      <alignment horizontal="center" vertical="center" wrapText="1"/>
    </xf>
    <xf numFmtId="0" fontId="6" fillId="0" borderId="56" xfId="0" applyFont="1" applyBorder="1" applyAlignment="1">
      <alignment vertical="center" wrapText="1"/>
    </xf>
    <xf numFmtId="9" fontId="6" fillId="6" borderId="56" xfId="2" applyFont="1" applyFill="1" applyBorder="1" applyAlignment="1">
      <alignment horizontal="center" vertical="center" wrapText="1"/>
    </xf>
    <xf numFmtId="0" fontId="6" fillId="0" borderId="10" xfId="0" applyFont="1" applyBorder="1" applyAlignment="1">
      <alignment horizontal="left" vertical="center" wrapText="1"/>
    </xf>
    <xf numFmtId="0" fontId="6" fillId="6" borderId="57" xfId="0" applyFont="1" applyFill="1" applyBorder="1" applyAlignment="1">
      <alignment horizontal="center" vertical="center" wrapText="1"/>
    </xf>
    <xf numFmtId="0" fontId="6" fillId="0" borderId="57" xfId="0" applyFont="1" applyBorder="1" applyAlignment="1">
      <alignment horizontal="center" vertical="center" wrapText="1"/>
    </xf>
    <xf numFmtId="0" fontId="6" fillId="0" borderId="57" xfId="0" applyFont="1" applyBorder="1" applyAlignment="1">
      <alignment horizontal="left" vertical="center" wrapText="1"/>
    </xf>
    <xf numFmtId="0" fontId="6" fillId="6" borderId="57" xfId="0" applyFont="1" applyFill="1" applyBorder="1" applyAlignment="1">
      <alignment horizontal="left" vertical="center" wrapText="1"/>
    </xf>
    <xf numFmtId="166" fontId="6" fillId="0" borderId="57" xfId="7" applyNumberFormat="1" applyFont="1" applyBorder="1" applyAlignment="1">
      <alignment horizontal="center" vertical="center" wrapText="1"/>
    </xf>
    <xf numFmtId="0" fontId="6" fillId="0" borderId="57" xfId="0" applyFont="1" applyBorder="1" applyAlignment="1">
      <alignment vertical="center" wrapText="1"/>
    </xf>
    <xf numFmtId="9" fontId="6" fillId="6" borderId="57" xfId="2" applyFont="1" applyFill="1" applyBorder="1" applyAlignment="1">
      <alignment horizontal="center" vertical="center" wrapText="1"/>
    </xf>
    <xf numFmtId="0" fontId="6" fillId="0" borderId="56" xfId="0" applyFont="1" applyBorder="1" applyAlignment="1">
      <alignment horizontal="center" vertical="center" textRotation="90" wrapText="1"/>
    </xf>
    <xf numFmtId="164" fontId="6" fillId="6" borderId="56" xfId="2" applyNumberFormat="1" applyFont="1" applyFill="1" applyBorder="1" applyAlignment="1">
      <alignment horizontal="center" vertical="center" textRotation="90" wrapText="1"/>
    </xf>
    <xf numFmtId="164" fontId="6" fillId="6" borderId="56" xfId="2" applyNumberFormat="1" applyFont="1" applyFill="1" applyBorder="1" applyAlignment="1">
      <alignment horizontal="center" vertical="center" wrapText="1"/>
    </xf>
    <xf numFmtId="164" fontId="6" fillId="6" borderId="56" xfId="2" applyNumberFormat="1" applyFont="1" applyFill="1" applyBorder="1" applyAlignment="1">
      <alignment vertical="center" wrapText="1"/>
    </xf>
    <xf numFmtId="9" fontId="6" fillId="6" borderId="58" xfId="0" applyNumberFormat="1" applyFont="1" applyFill="1" applyBorder="1" applyAlignment="1">
      <alignment horizontal="center" vertical="center" textRotation="90" wrapText="1"/>
    </xf>
    <xf numFmtId="9" fontId="6" fillId="6" borderId="58" xfId="0" applyNumberFormat="1" applyFont="1" applyFill="1" applyBorder="1" applyAlignment="1">
      <alignment horizontal="left" vertical="center" wrapText="1"/>
    </xf>
    <xf numFmtId="14" fontId="6" fillId="6" borderId="58" xfId="0" applyNumberFormat="1" applyFont="1" applyFill="1" applyBorder="1" applyAlignment="1">
      <alignment horizontal="center" vertical="center" wrapText="1"/>
    </xf>
    <xf numFmtId="164" fontId="6" fillId="0" borderId="58" xfId="0" applyNumberFormat="1" applyFont="1" applyBorder="1" applyAlignment="1">
      <alignment horizontal="center" vertical="center" wrapText="1"/>
    </xf>
    <xf numFmtId="0" fontId="6" fillId="0" borderId="58" xfId="0" applyFont="1" applyBorder="1" applyAlignment="1">
      <alignment horizontal="center" vertical="center" wrapText="1"/>
    </xf>
    <xf numFmtId="9" fontId="6" fillId="6" borderId="56" xfId="0" applyNumberFormat="1" applyFont="1" applyFill="1" applyBorder="1" applyAlignment="1">
      <alignment horizontal="center" vertical="center" textRotation="90" wrapText="1"/>
    </xf>
    <xf numFmtId="14" fontId="6" fillId="6" borderId="56" xfId="0" applyNumberFormat="1" applyFont="1" applyFill="1" applyBorder="1" applyAlignment="1">
      <alignment horizontal="center" vertical="center" wrapText="1"/>
    </xf>
    <xf numFmtId="164" fontId="6" fillId="0" borderId="56"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7" xfId="0" applyFont="1" applyBorder="1" applyAlignment="1">
      <alignment horizontal="center" vertical="center" textRotation="90" wrapText="1"/>
    </xf>
    <xf numFmtId="9" fontId="6" fillId="6" borderId="57" xfId="0" applyNumberFormat="1" applyFont="1" applyFill="1" applyBorder="1" applyAlignment="1">
      <alignment horizontal="center" vertical="center" textRotation="90" wrapText="1"/>
    </xf>
    <xf numFmtId="9" fontId="6" fillId="6" borderId="57" xfId="0" applyNumberFormat="1" applyFont="1" applyFill="1" applyBorder="1" applyAlignment="1">
      <alignment horizontal="center" vertical="center" wrapText="1"/>
    </xf>
    <xf numFmtId="14" fontId="6" fillId="6" borderId="57" xfId="0" applyNumberFormat="1" applyFont="1" applyFill="1" applyBorder="1" applyAlignment="1">
      <alignment horizontal="center" vertical="center" wrapText="1"/>
    </xf>
    <xf numFmtId="164" fontId="6" fillId="6" borderId="57" xfId="2" applyNumberFormat="1" applyFont="1" applyFill="1" applyBorder="1" applyAlignment="1">
      <alignment horizontal="center" vertical="center" textRotation="90" wrapText="1"/>
    </xf>
    <xf numFmtId="164" fontId="6" fillId="6" borderId="57" xfId="2" applyNumberFormat="1" applyFont="1" applyFill="1" applyBorder="1" applyAlignment="1">
      <alignment horizontal="center" vertical="center" wrapText="1"/>
    </xf>
    <xf numFmtId="164" fontId="6" fillId="6" borderId="57" xfId="2" applyNumberFormat="1" applyFont="1" applyFill="1" applyBorder="1" applyAlignment="1">
      <alignment vertical="center" wrapText="1"/>
    </xf>
    <xf numFmtId="9" fontId="6" fillId="0" borderId="39" xfId="0" applyNumberFormat="1" applyFont="1" applyBorder="1" applyAlignment="1">
      <alignment horizontal="center" vertical="center" wrapText="1"/>
    </xf>
    <xf numFmtId="9" fontId="6" fillId="0" borderId="39" xfId="0" applyNumberFormat="1" applyFont="1" applyBorder="1" applyAlignment="1">
      <alignment vertical="center" wrapText="1"/>
    </xf>
    <xf numFmtId="0" fontId="6" fillId="0" borderId="3" xfId="0" applyFont="1" applyBorder="1" applyAlignment="1">
      <alignment horizontal="center" vertical="center" textRotation="90" wrapText="1"/>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38" xfId="0" applyFont="1" applyFill="1" applyBorder="1" applyAlignment="1">
      <alignment horizontal="center"/>
    </xf>
    <xf numFmtId="0" fontId="7" fillId="5" borderId="55" xfId="0" applyFont="1" applyFill="1" applyBorder="1" applyAlignment="1">
      <alignment horizontal="center" vertical="center"/>
    </xf>
    <xf numFmtId="0" fontId="0" fillId="0" borderId="0" xfId="0" applyAlignment="1">
      <alignment horizontal="left" vertical="center" wrapText="1"/>
    </xf>
    <xf numFmtId="0" fontId="0" fillId="0" borderId="43" xfId="0"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left" vertical="center" wrapText="1"/>
    </xf>
    <xf numFmtId="0" fontId="0" fillId="0" borderId="38" xfId="0" applyBorder="1" applyAlignment="1">
      <alignment horizontal="left" vertical="center" wrapText="1"/>
    </xf>
    <xf numFmtId="0" fontId="0" fillId="0" borderId="42" xfId="0" applyBorder="1" applyAlignment="1">
      <alignment horizontal="center" vertical="center" wrapText="1"/>
    </xf>
    <xf numFmtId="0" fontId="0" fillId="0" borderId="38" xfId="0" applyBorder="1" applyAlignment="1">
      <alignment horizontal="center" vertical="center" wrapText="1"/>
    </xf>
    <xf numFmtId="0" fontId="1" fillId="0" borderId="20"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8" xfId="0" applyFont="1" applyBorder="1" applyAlignment="1">
      <alignment horizontal="center" vertical="center" wrapText="1"/>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7" fillId="8" borderId="4" xfId="0" applyFont="1" applyFill="1" applyBorder="1" applyAlignment="1">
      <alignment horizontal="center" vertical="center" textRotation="90"/>
    </xf>
    <xf numFmtId="0" fontId="7" fillId="8" borderId="2" xfId="0" applyFont="1" applyFill="1" applyBorder="1" applyAlignment="1">
      <alignment horizontal="center" vertical="center" textRotation="90"/>
    </xf>
    <xf numFmtId="0" fontId="7" fillId="8" borderId="3" xfId="0" applyFont="1" applyFill="1" applyBorder="1" applyAlignment="1">
      <alignment horizontal="center" vertical="center" textRotation="90"/>
    </xf>
  </cellXfs>
  <cellStyles count="8">
    <cellStyle name="Millares" xfId="7" builtinId="3"/>
    <cellStyle name="Millares [0]" xfId="1" builtinId="6"/>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3">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439239</xdr:colOff>
      <xdr:row>3</xdr:row>
      <xdr:rowOff>397723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517197</xdr:colOff>
      <xdr:row>3</xdr:row>
      <xdr:rowOff>363310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59F5-A203-4C5A-8089-4C604E3F2B77}">
  <sheetPr codeName="Hoja2">
    <tabColor rgb="FFFFFF97"/>
  </sheetPr>
  <dimension ref="A1:T151"/>
  <sheetViews>
    <sheetView showGridLines="0" zoomScale="70" zoomScaleNormal="70" workbookViewId="0">
      <selection activeCell="C29" sqref="C29:D29"/>
    </sheetView>
  </sheetViews>
  <sheetFormatPr baseColWidth="10" defaultColWidth="11.85546875" defaultRowHeight="15" x14ac:dyDescent="0.25"/>
  <cols>
    <col min="1" max="1" width="5" style="4" customWidth="1"/>
    <col min="2" max="2" width="38" style="4" customWidth="1"/>
    <col min="3" max="3" width="30.42578125" style="4" customWidth="1"/>
    <col min="4" max="4" width="27.85546875" style="4" customWidth="1"/>
    <col min="5" max="5" width="47.85546875" style="4" customWidth="1"/>
    <col min="6" max="6" width="21.85546875" style="4" customWidth="1"/>
    <col min="7" max="7" width="16.85546875" style="4" customWidth="1"/>
    <col min="8" max="8" width="10.5703125" style="4" customWidth="1"/>
    <col min="9" max="9" width="14.85546875" style="4" bestFit="1" customWidth="1"/>
    <col min="10" max="10" width="35.140625" style="4" customWidth="1"/>
    <col min="11" max="11" width="31.140625" style="4" customWidth="1"/>
    <col min="12" max="12" width="48" style="4" customWidth="1"/>
    <col min="13" max="13" width="15.85546875" style="4" customWidth="1"/>
    <col min="14" max="14" width="15.85546875" style="4" bestFit="1" customWidth="1"/>
    <col min="15" max="16384" width="11.85546875" style="4"/>
  </cols>
  <sheetData>
    <row r="1" spans="2:14" ht="21.75" customHeight="1" thickBot="1" x14ac:dyDescent="0.3">
      <c r="B1" s="2" t="s">
        <v>33</v>
      </c>
      <c r="C1" s="2"/>
      <c r="D1" s="2"/>
      <c r="E1" s="2"/>
      <c r="G1" s="306" t="s">
        <v>34</v>
      </c>
      <c r="H1" s="306"/>
      <c r="J1" s="306" t="s">
        <v>35</v>
      </c>
      <c r="K1" s="306"/>
      <c r="L1" s="306"/>
    </row>
    <row r="2" spans="2:14" ht="15.75" thickBot="1" x14ac:dyDescent="0.3">
      <c r="B2" s="6" t="s">
        <v>0</v>
      </c>
      <c r="C2" s="6"/>
      <c r="D2" s="6" t="s">
        <v>36</v>
      </c>
      <c r="E2" s="6"/>
      <c r="G2" s="1" t="s">
        <v>37</v>
      </c>
      <c r="H2" s="1" t="s">
        <v>38</v>
      </c>
      <c r="J2" s="1" t="s">
        <v>39</v>
      </c>
      <c r="K2" s="1" t="s">
        <v>40</v>
      </c>
      <c r="L2" s="1" t="s">
        <v>36</v>
      </c>
    </row>
    <row r="3" spans="2:14" ht="60" customHeight="1" x14ac:dyDescent="0.25">
      <c r="B3" s="309" t="s">
        <v>41</v>
      </c>
      <c r="C3" s="309"/>
      <c r="D3" s="292" t="s">
        <v>42</v>
      </c>
      <c r="E3" s="292"/>
      <c r="G3" s="62" t="s">
        <v>43</v>
      </c>
      <c r="H3" s="113" t="s">
        <v>44</v>
      </c>
      <c r="J3" s="294" t="s">
        <v>45</v>
      </c>
      <c r="K3" s="292" t="s">
        <v>46</v>
      </c>
      <c r="L3" s="62" t="s">
        <v>47</v>
      </c>
      <c r="N3" s="62" t="s">
        <v>45</v>
      </c>
    </row>
    <row r="4" spans="2:14" ht="34.5" customHeight="1" x14ac:dyDescent="0.25">
      <c r="B4" s="307" t="s">
        <v>48</v>
      </c>
      <c r="C4" s="307"/>
      <c r="D4" s="286" t="s">
        <v>49</v>
      </c>
      <c r="E4" s="286"/>
      <c r="G4" s="70" t="s">
        <v>50</v>
      </c>
      <c r="H4" s="145" t="s">
        <v>51</v>
      </c>
      <c r="J4" s="289"/>
      <c r="K4" s="286"/>
      <c r="L4" s="70" t="s">
        <v>52</v>
      </c>
      <c r="N4" s="70" t="s">
        <v>53</v>
      </c>
    </row>
    <row r="5" spans="2:14" ht="98.25" customHeight="1" x14ac:dyDescent="0.25">
      <c r="B5" s="307" t="s">
        <v>54</v>
      </c>
      <c r="C5" s="307"/>
      <c r="D5" s="286" t="s">
        <v>55</v>
      </c>
      <c r="E5" s="286"/>
      <c r="G5" s="195" t="s">
        <v>56</v>
      </c>
      <c r="H5" s="196" t="s">
        <v>57</v>
      </c>
      <c r="J5" s="289"/>
      <c r="K5" s="286"/>
      <c r="L5" s="70" t="s">
        <v>58</v>
      </c>
      <c r="N5" s="70" t="s">
        <v>59</v>
      </c>
    </row>
    <row r="6" spans="2:14" ht="39.75" customHeight="1" thickBot="1" x14ac:dyDescent="0.3">
      <c r="B6" s="307" t="s">
        <v>60</v>
      </c>
      <c r="C6" s="307"/>
      <c r="D6" s="286" t="s">
        <v>61</v>
      </c>
      <c r="E6" s="286"/>
      <c r="G6" s="63" t="s">
        <v>62</v>
      </c>
      <c r="H6" s="147" t="s">
        <v>22</v>
      </c>
      <c r="J6" s="293"/>
      <c r="K6" s="287"/>
      <c r="L6" s="157" t="s">
        <v>63</v>
      </c>
      <c r="N6" s="70" t="s">
        <v>64</v>
      </c>
    </row>
    <row r="7" spans="2:14" ht="60" customHeight="1" thickTop="1" thickBot="1" x14ac:dyDescent="0.3">
      <c r="B7" s="307" t="s">
        <v>65</v>
      </c>
      <c r="C7" s="307"/>
      <c r="D7" s="286" t="s">
        <v>66</v>
      </c>
      <c r="E7" s="286"/>
      <c r="J7" s="288" t="s">
        <v>67</v>
      </c>
      <c r="K7" s="285" t="s">
        <v>68</v>
      </c>
      <c r="L7" s="158" t="s">
        <v>69</v>
      </c>
      <c r="N7" s="63" t="s">
        <v>70</v>
      </c>
    </row>
    <row r="8" spans="2:14" ht="36" customHeight="1" x14ac:dyDescent="0.25">
      <c r="B8" s="307" t="s">
        <v>71</v>
      </c>
      <c r="C8" s="307"/>
      <c r="D8" s="286" t="s">
        <v>72</v>
      </c>
      <c r="E8" s="286"/>
      <c r="J8" s="289"/>
      <c r="K8" s="286"/>
      <c r="L8" s="70" t="s">
        <v>73</v>
      </c>
    </row>
    <row r="9" spans="2:14" ht="59.25" customHeight="1" thickBot="1" x14ac:dyDescent="0.3">
      <c r="B9" s="308" t="s">
        <v>74</v>
      </c>
      <c r="C9" s="308"/>
      <c r="D9" s="291" t="s">
        <v>75</v>
      </c>
      <c r="E9" s="291"/>
      <c r="J9" s="293"/>
      <c r="K9" s="287"/>
      <c r="L9" s="157" t="s">
        <v>76</v>
      </c>
    </row>
    <row r="10" spans="2:14" ht="34.5" customHeight="1" thickTop="1" x14ac:dyDescent="0.25">
      <c r="B10" s="8"/>
      <c r="C10" s="8"/>
      <c r="D10" s="14"/>
      <c r="E10" s="14"/>
      <c r="J10" s="288" t="s">
        <v>59</v>
      </c>
      <c r="K10" s="285" t="s">
        <v>77</v>
      </c>
      <c r="L10" s="158" t="s">
        <v>78</v>
      </c>
    </row>
    <row r="11" spans="2:14" ht="34.5" customHeight="1" x14ac:dyDescent="0.25">
      <c r="B11" s="8"/>
      <c r="C11" s="8"/>
      <c r="D11" s="14"/>
      <c r="E11" s="14"/>
      <c r="J11" s="289"/>
      <c r="K11" s="286"/>
      <c r="L11" s="70" t="s">
        <v>79</v>
      </c>
    </row>
    <row r="12" spans="2:14" ht="34.5" customHeight="1" x14ac:dyDescent="0.25">
      <c r="B12" s="8"/>
      <c r="C12" s="8"/>
      <c r="D12" s="14"/>
      <c r="E12" s="14"/>
      <c r="J12" s="289"/>
      <c r="K12" s="286"/>
      <c r="L12" s="70" t="s">
        <v>80</v>
      </c>
    </row>
    <row r="13" spans="2:14" ht="34.5" customHeight="1" thickBot="1" x14ac:dyDescent="0.3">
      <c r="B13" s="8"/>
      <c r="C13" s="8"/>
      <c r="D13" s="14"/>
      <c r="E13" s="14"/>
      <c r="J13" s="293"/>
      <c r="K13" s="287"/>
      <c r="L13" s="157" t="s">
        <v>81</v>
      </c>
    </row>
    <row r="14" spans="2:14" ht="34.5" customHeight="1" thickTop="1" x14ac:dyDescent="0.25">
      <c r="B14" s="8"/>
      <c r="C14" s="8"/>
      <c r="D14" s="14"/>
      <c r="E14" s="14"/>
      <c r="J14" s="288" t="s">
        <v>64</v>
      </c>
      <c r="K14" s="285" t="s">
        <v>82</v>
      </c>
      <c r="L14" s="158" t="s">
        <v>83</v>
      </c>
    </row>
    <row r="15" spans="2:14" ht="34.5" customHeight="1" x14ac:dyDescent="0.25">
      <c r="B15" s="8"/>
      <c r="C15" s="8"/>
      <c r="D15" s="14"/>
      <c r="E15" s="14"/>
      <c r="J15" s="289"/>
      <c r="K15" s="286"/>
      <c r="L15" s="70" t="s">
        <v>84</v>
      </c>
    </row>
    <row r="16" spans="2:14" ht="34.5" customHeight="1" x14ac:dyDescent="0.25">
      <c r="B16" s="8"/>
      <c r="C16" s="8"/>
      <c r="D16" s="14"/>
      <c r="E16" s="14"/>
      <c r="J16" s="289"/>
      <c r="K16" s="286"/>
      <c r="L16" s="70" t="s">
        <v>85</v>
      </c>
    </row>
    <row r="17" spans="2:20" ht="34.5" customHeight="1" thickBot="1" x14ac:dyDescent="0.3">
      <c r="B17" s="8"/>
      <c r="C17" s="8"/>
      <c r="D17" s="14"/>
      <c r="E17" s="14"/>
      <c r="J17" s="293"/>
      <c r="K17" s="287"/>
      <c r="L17" s="157" t="s">
        <v>86</v>
      </c>
    </row>
    <row r="18" spans="2:20" ht="34.5" customHeight="1" thickTop="1" x14ac:dyDescent="0.25">
      <c r="B18" s="8"/>
      <c r="C18" s="8"/>
      <c r="D18" s="14"/>
      <c r="E18" s="14"/>
      <c r="J18" s="288" t="s">
        <v>70</v>
      </c>
      <c r="K18" s="285" t="s">
        <v>87</v>
      </c>
      <c r="L18" s="158" t="s">
        <v>88</v>
      </c>
    </row>
    <row r="19" spans="2:20" ht="34.5" customHeight="1" x14ac:dyDescent="0.25">
      <c r="B19" s="8"/>
      <c r="C19" s="8"/>
      <c r="D19" s="14"/>
      <c r="E19" s="14"/>
      <c r="J19" s="289"/>
      <c r="K19" s="286"/>
      <c r="L19" s="70" t="s">
        <v>89</v>
      </c>
    </row>
    <row r="20" spans="2:20" ht="34.5" customHeight="1" thickBot="1" x14ac:dyDescent="0.3">
      <c r="B20" s="8"/>
      <c r="C20" s="8"/>
      <c r="D20" s="14"/>
      <c r="E20" s="14"/>
      <c r="J20" s="290"/>
      <c r="K20" s="291"/>
      <c r="L20" s="63" t="s">
        <v>90</v>
      </c>
    </row>
    <row r="21" spans="2:20" x14ac:dyDescent="0.25">
      <c r="B21" s="8"/>
      <c r="C21" s="8"/>
      <c r="D21" s="14"/>
      <c r="E21" s="14"/>
    </row>
    <row r="22" spans="2:20" x14ac:dyDescent="0.25">
      <c r="B22" s="2" t="s">
        <v>91</v>
      </c>
      <c r="C22" s="3"/>
      <c r="D22" s="3"/>
      <c r="E22" s="3"/>
    </row>
    <row r="23" spans="2:20" ht="15.75" thickBot="1" x14ac:dyDescent="0.3">
      <c r="B23" s="2"/>
      <c r="C23" s="3"/>
      <c r="D23" s="3"/>
      <c r="E23" s="3"/>
    </row>
    <row r="24" spans="2:20" ht="15.75" thickBot="1" x14ac:dyDescent="0.3">
      <c r="B24" s="9" t="s">
        <v>92</v>
      </c>
      <c r="C24" s="6" t="s">
        <v>93</v>
      </c>
      <c r="D24" s="159"/>
      <c r="E24" s="1" t="s">
        <v>94</v>
      </c>
      <c r="G24" s="11" t="s">
        <v>95</v>
      </c>
      <c r="K24" s="295" t="s">
        <v>96</v>
      </c>
      <c r="L24" s="295"/>
      <c r="M24" s="295"/>
      <c r="R24" s="11" t="s">
        <v>97</v>
      </c>
    </row>
    <row r="25" spans="2:20" ht="34.5" customHeight="1" x14ac:dyDescent="0.25">
      <c r="B25" s="62" t="s">
        <v>98</v>
      </c>
      <c r="C25" s="292" t="s">
        <v>99</v>
      </c>
      <c r="D25" s="292"/>
      <c r="E25" s="112">
        <v>0.2</v>
      </c>
      <c r="G25" s="71">
        <v>0</v>
      </c>
      <c r="H25" s="71">
        <v>2</v>
      </c>
      <c r="I25" s="72">
        <v>0.2</v>
      </c>
      <c r="K25" s="71">
        <v>0</v>
      </c>
      <c r="L25" s="71">
        <v>2</v>
      </c>
      <c r="M25" s="72" t="s">
        <v>98</v>
      </c>
      <c r="O25" s="72">
        <v>0.2</v>
      </c>
      <c r="P25" s="62" t="s">
        <v>98</v>
      </c>
      <c r="R25" s="71">
        <v>0</v>
      </c>
      <c r="S25" s="72">
        <v>0.2</v>
      </c>
      <c r="T25" s="62" t="s">
        <v>98</v>
      </c>
    </row>
    <row r="26" spans="2:20" ht="33.75" customHeight="1" x14ac:dyDescent="0.25">
      <c r="B26" s="70" t="s">
        <v>100</v>
      </c>
      <c r="C26" s="286" t="s">
        <v>101</v>
      </c>
      <c r="D26" s="286"/>
      <c r="E26" s="160">
        <v>0.4</v>
      </c>
      <c r="G26" s="73">
        <v>3</v>
      </c>
      <c r="H26" s="73">
        <v>24</v>
      </c>
      <c r="I26" s="74">
        <v>0.4</v>
      </c>
      <c r="K26" s="73">
        <v>3</v>
      </c>
      <c r="L26" s="73">
        <v>24</v>
      </c>
      <c r="M26" s="74" t="s">
        <v>100</v>
      </c>
      <c r="O26" s="74">
        <v>0.4</v>
      </c>
      <c r="P26" s="70" t="s">
        <v>100</v>
      </c>
      <c r="R26" s="77">
        <v>0.2</v>
      </c>
      <c r="S26" s="74">
        <v>0.4</v>
      </c>
      <c r="T26" s="70" t="s">
        <v>100</v>
      </c>
    </row>
    <row r="27" spans="2:20" ht="33.75" customHeight="1" x14ac:dyDescent="0.25">
      <c r="B27" s="70" t="s">
        <v>102</v>
      </c>
      <c r="C27" s="286" t="s">
        <v>103</v>
      </c>
      <c r="D27" s="286"/>
      <c r="E27" s="160">
        <v>0.6</v>
      </c>
      <c r="G27" s="73">
        <v>25</v>
      </c>
      <c r="H27" s="73">
        <v>500</v>
      </c>
      <c r="I27" s="74">
        <v>0.6</v>
      </c>
      <c r="K27" s="73">
        <v>25</v>
      </c>
      <c r="L27" s="73">
        <v>500</v>
      </c>
      <c r="M27" s="74" t="s">
        <v>102</v>
      </c>
      <c r="O27" s="74">
        <v>0.6</v>
      </c>
      <c r="P27" s="70" t="s">
        <v>102</v>
      </c>
      <c r="R27" s="77">
        <v>0.4</v>
      </c>
      <c r="S27" s="74">
        <v>0.6</v>
      </c>
      <c r="T27" s="70" t="s">
        <v>102</v>
      </c>
    </row>
    <row r="28" spans="2:20" ht="48" customHeight="1" x14ac:dyDescent="0.25">
      <c r="B28" s="70" t="s">
        <v>104</v>
      </c>
      <c r="C28" s="286" t="s">
        <v>105</v>
      </c>
      <c r="D28" s="286"/>
      <c r="E28" s="160">
        <v>0.8</v>
      </c>
      <c r="G28" s="73">
        <v>501</v>
      </c>
      <c r="H28" s="73">
        <v>5000</v>
      </c>
      <c r="I28" s="74">
        <v>0.8</v>
      </c>
      <c r="K28" s="73">
        <v>501</v>
      </c>
      <c r="L28" s="73">
        <v>5000</v>
      </c>
      <c r="M28" s="74" t="s">
        <v>104</v>
      </c>
      <c r="O28" s="74">
        <v>0.8</v>
      </c>
      <c r="P28" s="70" t="s">
        <v>104</v>
      </c>
      <c r="R28" s="77">
        <v>0.6</v>
      </c>
      <c r="S28" s="74">
        <v>0.8</v>
      </c>
      <c r="T28" s="70" t="s">
        <v>104</v>
      </c>
    </row>
    <row r="29" spans="2:20" ht="30.75" customHeight="1" thickBot="1" x14ac:dyDescent="0.3">
      <c r="B29" s="63" t="s">
        <v>106</v>
      </c>
      <c r="C29" s="291" t="s">
        <v>107</v>
      </c>
      <c r="D29" s="291"/>
      <c r="E29" s="161">
        <v>1</v>
      </c>
      <c r="G29" s="75">
        <v>5001</v>
      </c>
      <c r="H29" s="75" t="s">
        <v>108</v>
      </c>
      <c r="I29" s="76">
        <v>1</v>
      </c>
      <c r="K29" s="75">
        <v>5001</v>
      </c>
      <c r="L29" s="75" t="s">
        <v>108</v>
      </c>
      <c r="M29" s="76" t="s">
        <v>106</v>
      </c>
      <c r="O29" s="76">
        <v>1</v>
      </c>
      <c r="P29" s="63" t="s">
        <v>106</v>
      </c>
      <c r="R29" s="78">
        <v>0.8</v>
      </c>
      <c r="S29" s="76">
        <v>1</v>
      </c>
      <c r="T29" s="63" t="s">
        <v>106</v>
      </c>
    </row>
    <row r="30" spans="2:20" ht="26.25" customHeight="1" x14ac:dyDescent="0.25"/>
    <row r="31" spans="2:20" ht="21.75" customHeight="1" thickBot="1" x14ac:dyDescent="0.3">
      <c r="B31" s="2" t="s">
        <v>109</v>
      </c>
      <c r="C31" s="3"/>
      <c r="D31" s="3"/>
    </row>
    <row r="32" spans="2:20" ht="53.25" customHeight="1" thickBot="1" x14ac:dyDescent="0.3">
      <c r="B32" s="9" t="s">
        <v>110</v>
      </c>
      <c r="C32" s="1" t="s">
        <v>92</v>
      </c>
      <c r="D32" s="1" t="s">
        <v>111</v>
      </c>
    </row>
    <row r="33" spans="2:9" ht="18.75" customHeight="1" x14ac:dyDescent="0.25">
      <c r="B33" s="146" t="s">
        <v>112</v>
      </c>
      <c r="C33" s="113" t="s">
        <v>113</v>
      </c>
      <c r="D33" s="65">
        <v>0.2</v>
      </c>
      <c r="E33" s="305" t="s">
        <v>114</v>
      </c>
      <c r="H33" s="162"/>
    </row>
    <row r="34" spans="2:9" ht="18.75" customHeight="1" x14ac:dyDescent="0.25">
      <c r="B34" s="144" t="s">
        <v>115</v>
      </c>
      <c r="C34" s="145" t="s">
        <v>116</v>
      </c>
      <c r="D34" s="67">
        <v>0.4</v>
      </c>
      <c r="E34" s="305"/>
      <c r="H34" s="162"/>
    </row>
    <row r="35" spans="2:9" ht="18.75" customHeight="1" x14ac:dyDescent="0.25">
      <c r="B35" s="144" t="s">
        <v>117</v>
      </c>
      <c r="C35" s="145" t="s">
        <v>118</v>
      </c>
      <c r="D35" s="67">
        <v>0.6</v>
      </c>
      <c r="E35" s="305"/>
      <c r="H35" s="162"/>
    </row>
    <row r="36" spans="2:9" ht="18.75" customHeight="1" x14ac:dyDescent="0.25">
      <c r="B36" s="144" t="s">
        <v>119</v>
      </c>
      <c r="C36" s="145" t="s">
        <v>120</v>
      </c>
      <c r="D36" s="67">
        <v>0.8</v>
      </c>
      <c r="E36" s="305"/>
      <c r="H36" s="162"/>
    </row>
    <row r="37" spans="2:9" ht="18.75" customHeight="1" thickBot="1" x14ac:dyDescent="0.3">
      <c r="B37" s="163" t="s">
        <v>121</v>
      </c>
      <c r="C37" s="147" t="s">
        <v>122</v>
      </c>
      <c r="D37" s="69">
        <v>1</v>
      </c>
      <c r="E37" s="305"/>
      <c r="H37" s="162"/>
    </row>
    <row r="38" spans="2:9" ht="34.5" customHeight="1" x14ac:dyDescent="0.25">
      <c r="B38" s="146" t="s">
        <v>123</v>
      </c>
      <c r="C38" s="113" t="s">
        <v>113</v>
      </c>
      <c r="D38" s="65">
        <v>0.2</v>
      </c>
      <c r="E38" s="305" t="s">
        <v>124</v>
      </c>
      <c r="I38" s="162"/>
    </row>
    <row r="39" spans="2:9" ht="87" customHeight="1" x14ac:dyDescent="0.25">
      <c r="B39" s="144" t="s">
        <v>125</v>
      </c>
      <c r="C39" s="145" t="s">
        <v>116</v>
      </c>
      <c r="D39" s="67">
        <v>0.4</v>
      </c>
      <c r="E39" s="305"/>
      <c r="I39" s="162"/>
    </row>
    <row r="40" spans="2:9" ht="73.5" customHeight="1" x14ac:dyDescent="0.25">
      <c r="B40" s="144" t="s">
        <v>126</v>
      </c>
      <c r="C40" s="145" t="s">
        <v>118</v>
      </c>
      <c r="D40" s="67">
        <v>0.6</v>
      </c>
      <c r="E40" s="305"/>
    </row>
    <row r="41" spans="2:9" ht="73.5" customHeight="1" x14ac:dyDescent="0.25">
      <c r="B41" s="144" t="s">
        <v>127</v>
      </c>
      <c r="C41" s="145" t="s">
        <v>120</v>
      </c>
      <c r="D41" s="67">
        <v>0.8</v>
      </c>
      <c r="E41" s="305"/>
    </row>
    <row r="42" spans="2:9" ht="73.5" customHeight="1" thickBot="1" x14ac:dyDescent="0.3">
      <c r="B42" s="163" t="s">
        <v>128</v>
      </c>
      <c r="C42" s="147" t="s">
        <v>122</v>
      </c>
      <c r="D42" s="69">
        <v>1</v>
      </c>
      <c r="E42" s="305"/>
    </row>
    <row r="43" spans="2:9" x14ac:dyDescent="0.25">
      <c r="C43" s="14"/>
      <c r="D43" s="14"/>
    </row>
    <row r="45" spans="2:9" ht="15.75" thickBot="1" x14ac:dyDescent="0.3">
      <c r="B45" s="2" t="s">
        <v>129</v>
      </c>
      <c r="C45" s="3"/>
      <c r="D45" s="3"/>
      <c r="E45" s="3"/>
      <c r="F45" s="3"/>
    </row>
    <row r="46" spans="2:9" ht="15.75" thickBot="1" x14ac:dyDescent="0.3">
      <c r="B46" s="1" t="s">
        <v>94</v>
      </c>
      <c r="C46" s="1" t="s">
        <v>130</v>
      </c>
      <c r="D46" s="1" t="s">
        <v>131</v>
      </c>
      <c r="E46" s="1" t="s">
        <v>132</v>
      </c>
      <c r="F46" s="1" t="s">
        <v>133</v>
      </c>
    </row>
    <row r="47" spans="2:9" x14ac:dyDescent="0.25">
      <c r="B47" s="79">
        <v>0.2</v>
      </c>
      <c r="C47" s="79">
        <v>0.2</v>
      </c>
      <c r="D47" s="62" t="str">
        <f>+CONCATENATE(B47,C47)</f>
        <v>0,20,2</v>
      </c>
      <c r="E47" s="62" t="s">
        <v>134</v>
      </c>
      <c r="F47" s="164" t="s">
        <v>135</v>
      </c>
    </row>
    <row r="48" spans="2:9" x14ac:dyDescent="0.25">
      <c r="B48" s="165">
        <v>0.2</v>
      </c>
      <c r="C48" s="165">
        <v>0.4</v>
      </c>
      <c r="D48" s="70" t="str">
        <f t="shared" ref="D48:D71" si="0">+CONCATENATE(B48,C48)</f>
        <v>0,20,4</v>
      </c>
      <c r="E48" s="70" t="s">
        <v>134</v>
      </c>
      <c r="F48" s="166" t="s">
        <v>135</v>
      </c>
    </row>
    <row r="49" spans="2:6" x14ac:dyDescent="0.25">
      <c r="B49" s="165">
        <v>0.4</v>
      </c>
      <c r="C49" s="165">
        <v>0.2</v>
      </c>
      <c r="D49" s="70" t="str">
        <f t="shared" si="0"/>
        <v>0,40,2</v>
      </c>
      <c r="E49" s="70" t="s">
        <v>134</v>
      </c>
      <c r="F49" s="166" t="s">
        <v>135</v>
      </c>
    </row>
    <row r="50" spans="2:6" x14ac:dyDescent="0.25">
      <c r="B50" s="165">
        <v>0.2</v>
      </c>
      <c r="C50" s="165">
        <v>0.6</v>
      </c>
      <c r="D50" s="70" t="str">
        <f t="shared" si="0"/>
        <v>0,20,6</v>
      </c>
      <c r="E50" s="70" t="s">
        <v>118</v>
      </c>
      <c r="F50" s="167" t="s">
        <v>136</v>
      </c>
    </row>
    <row r="51" spans="2:6" x14ac:dyDescent="0.25">
      <c r="B51" s="165">
        <v>0.4</v>
      </c>
      <c r="C51" s="165">
        <v>0.4</v>
      </c>
      <c r="D51" s="70" t="str">
        <f t="shared" si="0"/>
        <v>0,40,4</v>
      </c>
      <c r="E51" s="70" t="s">
        <v>118</v>
      </c>
      <c r="F51" s="167" t="s">
        <v>136</v>
      </c>
    </row>
    <row r="52" spans="2:6" x14ac:dyDescent="0.25">
      <c r="B52" s="165">
        <v>0.4</v>
      </c>
      <c r="C52" s="165">
        <v>0.6</v>
      </c>
      <c r="D52" s="70" t="str">
        <f t="shared" si="0"/>
        <v>0,40,6</v>
      </c>
      <c r="E52" s="70" t="s">
        <v>118</v>
      </c>
      <c r="F52" s="167" t="s">
        <v>136</v>
      </c>
    </row>
    <row r="53" spans="2:6" x14ac:dyDescent="0.25">
      <c r="B53" s="165">
        <v>0.6</v>
      </c>
      <c r="C53" s="165">
        <v>0.2</v>
      </c>
      <c r="D53" s="70" t="str">
        <f t="shared" si="0"/>
        <v>0,60,2</v>
      </c>
      <c r="E53" s="70" t="s">
        <v>118</v>
      </c>
      <c r="F53" s="167" t="s">
        <v>136</v>
      </c>
    </row>
    <row r="54" spans="2:6" x14ac:dyDescent="0.25">
      <c r="B54" s="165">
        <v>0.6</v>
      </c>
      <c r="C54" s="165">
        <v>0.4</v>
      </c>
      <c r="D54" s="70" t="str">
        <f t="shared" si="0"/>
        <v>0,60,4</v>
      </c>
      <c r="E54" s="70" t="s">
        <v>118</v>
      </c>
      <c r="F54" s="167" t="s">
        <v>136</v>
      </c>
    </row>
    <row r="55" spans="2:6" x14ac:dyDescent="0.25">
      <c r="B55" s="165">
        <v>0.6</v>
      </c>
      <c r="C55" s="165">
        <v>0.6</v>
      </c>
      <c r="D55" s="70" t="str">
        <f t="shared" si="0"/>
        <v>0,60,6</v>
      </c>
      <c r="E55" s="70" t="s">
        <v>118</v>
      </c>
      <c r="F55" s="167" t="s">
        <v>136</v>
      </c>
    </row>
    <row r="56" spans="2:6" x14ac:dyDescent="0.25">
      <c r="B56" s="165">
        <v>0.8</v>
      </c>
      <c r="C56" s="165">
        <v>0.2</v>
      </c>
      <c r="D56" s="70" t="str">
        <f t="shared" si="0"/>
        <v>0,80,2</v>
      </c>
      <c r="E56" s="70" t="s">
        <v>118</v>
      </c>
      <c r="F56" s="167" t="s">
        <v>136</v>
      </c>
    </row>
    <row r="57" spans="2:6" x14ac:dyDescent="0.25">
      <c r="B57" s="165">
        <v>0.8</v>
      </c>
      <c r="C57" s="165">
        <v>0.4</v>
      </c>
      <c r="D57" s="70" t="str">
        <f t="shared" si="0"/>
        <v>0,80,4</v>
      </c>
      <c r="E57" s="70" t="s">
        <v>118</v>
      </c>
      <c r="F57" s="167" t="s">
        <v>136</v>
      </c>
    </row>
    <row r="58" spans="2:6" x14ac:dyDescent="0.25">
      <c r="B58" s="165">
        <v>0.2</v>
      </c>
      <c r="C58" s="165">
        <v>0.8</v>
      </c>
      <c r="D58" s="70" t="str">
        <f t="shared" si="0"/>
        <v>0,20,8</v>
      </c>
      <c r="E58" s="70" t="s">
        <v>137</v>
      </c>
      <c r="F58" s="168" t="s">
        <v>138</v>
      </c>
    </row>
    <row r="59" spans="2:6" x14ac:dyDescent="0.25">
      <c r="B59" s="165">
        <v>0.4</v>
      </c>
      <c r="C59" s="165">
        <v>0.8</v>
      </c>
      <c r="D59" s="70" t="str">
        <f t="shared" si="0"/>
        <v>0,40,8</v>
      </c>
      <c r="E59" s="70" t="s">
        <v>137</v>
      </c>
      <c r="F59" s="168" t="s">
        <v>138</v>
      </c>
    </row>
    <row r="60" spans="2:6" x14ac:dyDescent="0.25">
      <c r="B60" s="165">
        <v>0.6</v>
      </c>
      <c r="C60" s="165">
        <v>0.8</v>
      </c>
      <c r="D60" s="70" t="str">
        <f t="shared" si="0"/>
        <v>0,60,8</v>
      </c>
      <c r="E60" s="70" t="s">
        <v>137</v>
      </c>
      <c r="F60" s="168" t="s">
        <v>138</v>
      </c>
    </row>
    <row r="61" spans="2:6" x14ac:dyDescent="0.25">
      <c r="B61" s="165">
        <v>0.8</v>
      </c>
      <c r="C61" s="165">
        <v>0.6</v>
      </c>
      <c r="D61" s="70" t="str">
        <f t="shared" si="0"/>
        <v>0,80,6</v>
      </c>
      <c r="E61" s="70" t="s">
        <v>137</v>
      </c>
      <c r="F61" s="168" t="s">
        <v>138</v>
      </c>
    </row>
    <row r="62" spans="2:6" x14ac:dyDescent="0.25">
      <c r="B62" s="165">
        <v>0.8</v>
      </c>
      <c r="C62" s="165">
        <v>0.8</v>
      </c>
      <c r="D62" s="70" t="str">
        <f t="shared" si="0"/>
        <v>0,80,8</v>
      </c>
      <c r="E62" s="70" t="s">
        <v>137</v>
      </c>
      <c r="F62" s="168" t="s">
        <v>138</v>
      </c>
    </row>
    <row r="63" spans="2:6" x14ac:dyDescent="0.25">
      <c r="B63" s="165">
        <v>1</v>
      </c>
      <c r="C63" s="165">
        <v>0.2</v>
      </c>
      <c r="D63" s="70" t="str">
        <f t="shared" si="0"/>
        <v>10,2</v>
      </c>
      <c r="E63" s="70" t="s">
        <v>137</v>
      </c>
      <c r="F63" s="168" t="s">
        <v>138</v>
      </c>
    </row>
    <row r="64" spans="2:6" x14ac:dyDescent="0.25">
      <c r="B64" s="165">
        <v>1</v>
      </c>
      <c r="C64" s="165">
        <v>0.4</v>
      </c>
      <c r="D64" s="70" t="str">
        <f t="shared" si="0"/>
        <v>10,4</v>
      </c>
      <c r="E64" s="70" t="s">
        <v>137</v>
      </c>
      <c r="F64" s="168" t="s">
        <v>138</v>
      </c>
    </row>
    <row r="65" spans="2:7" x14ac:dyDescent="0.25">
      <c r="B65" s="165">
        <v>1</v>
      </c>
      <c r="C65" s="165">
        <v>0.6</v>
      </c>
      <c r="D65" s="70" t="str">
        <f t="shared" si="0"/>
        <v>10,6</v>
      </c>
      <c r="E65" s="70" t="s">
        <v>137</v>
      </c>
      <c r="F65" s="168" t="s">
        <v>138</v>
      </c>
    </row>
    <row r="66" spans="2:7" x14ac:dyDescent="0.25">
      <c r="B66" s="165">
        <v>1</v>
      </c>
      <c r="C66" s="165">
        <v>0.8</v>
      </c>
      <c r="D66" s="70" t="str">
        <f t="shared" si="0"/>
        <v>10,8</v>
      </c>
      <c r="E66" s="70" t="s">
        <v>137</v>
      </c>
      <c r="F66" s="168" t="s">
        <v>138</v>
      </c>
    </row>
    <row r="67" spans="2:7" x14ac:dyDescent="0.25">
      <c r="B67" s="165">
        <v>0.2</v>
      </c>
      <c r="C67" s="165">
        <v>1</v>
      </c>
      <c r="D67" s="70" t="str">
        <f t="shared" si="0"/>
        <v>0,21</v>
      </c>
      <c r="E67" s="70" t="s">
        <v>139</v>
      </c>
      <c r="F67" s="80" t="s">
        <v>140</v>
      </c>
    </row>
    <row r="68" spans="2:7" x14ac:dyDescent="0.25">
      <c r="B68" s="165">
        <v>0.4</v>
      </c>
      <c r="C68" s="165">
        <v>1</v>
      </c>
      <c r="D68" s="70" t="str">
        <f t="shared" si="0"/>
        <v>0,41</v>
      </c>
      <c r="E68" s="70" t="s">
        <v>139</v>
      </c>
      <c r="F68" s="80" t="s">
        <v>140</v>
      </c>
    </row>
    <row r="69" spans="2:7" x14ac:dyDescent="0.25">
      <c r="B69" s="165">
        <v>0.6</v>
      </c>
      <c r="C69" s="165">
        <v>1</v>
      </c>
      <c r="D69" s="70" t="str">
        <f t="shared" si="0"/>
        <v>0,61</v>
      </c>
      <c r="E69" s="70" t="s">
        <v>139</v>
      </c>
      <c r="F69" s="80" t="s">
        <v>140</v>
      </c>
    </row>
    <row r="70" spans="2:7" x14ac:dyDescent="0.25">
      <c r="B70" s="165">
        <v>0.8</v>
      </c>
      <c r="C70" s="165">
        <v>1</v>
      </c>
      <c r="D70" s="70" t="str">
        <f t="shared" si="0"/>
        <v>0,81</v>
      </c>
      <c r="E70" s="70" t="s">
        <v>139</v>
      </c>
      <c r="F70" s="80" t="s">
        <v>140</v>
      </c>
    </row>
    <row r="71" spans="2:7" ht="15.75" thickBot="1" x14ac:dyDescent="0.3">
      <c r="B71" s="169">
        <v>1</v>
      </c>
      <c r="C71" s="169">
        <v>1</v>
      </c>
      <c r="D71" s="63" t="str">
        <f t="shared" si="0"/>
        <v>11</v>
      </c>
      <c r="E71" s="63" t="s">
        <v>139</v>
      </c>
      <c r="F71" s="81" t="s">
        <v>140</v>
      </c>
    </row>
    <row r="75" spans="2:7" ht="15.75" thickBot="1" x14ac:dyDescent="0.3">
      <c r="B75" s="2" t="s">
        <v>141</v>
      </c>
      <c r="C75" s="2"/>
      <c r="D75" s="2"/>
      <c r="E75" s="2"/>
      <c r="F75" s="3"/>
    </row>
    <row r="76" spans="2:7" ht="15.75" thickBot="1" x14ac:dyDescent="0.3">
      <c r="B76" s="6" t="s">
        <v>142</v>
      </c>
      <c r="C76" s="159"/>
      <c r="D76" s="159"/>
      <c r="E76" s="1" t="s">
        <v>36</v>
      </c>
      <c r="F76" s="1" t="s">
        <v>143</v>
      </c>
      <c r="G76" s="1" t="s">
        <v>144</v>
      </c>
    </row>
    <row r="77" spans="2:7" ht="62.25" customHeight="1" x14ac:dyDescent="0.25">
      <c r="B77" s="296" t="s">
        <v>145</v>
      </c>
      <c r="C77" s="294" t="s">
        <v>37</v>
      </c>
      <c r="D77" s="113" t="s">
        <v>146</v>
      </c>
      <c r="E77" s="62" t="s">
        <v>147</v>
      </c>
      <c r="F77" s="112">
        <v>0.25</v>
      </c>
      <c r="G77" s="62" t="s">
        <v>94</v>
      </c>
    </row>
    <row r="78" spans="2:7" ht="62.25" customHeight="1" x14ac:dyDescent="0.25">
      <c r="B78" s="297"/>
      <c r="C78" s="289"/>
      <c r="D78" s="145" t="s">
        <v>148</v>
      </c>
      <c r="E78" s="70" t="s">
        <v>149</v>
      </c>
      <c r="F78" s="160">
        <v>0.15</v>
      </c>
      <c r="G78" s="70" t="s">
        <v>94</v>
      </c>
    </row>
    <row r="79" spans="2:7" ht="62.25" customHeight="1" thickBot="1" x14ac:dyDescent="0.3">
      <c r="B79" s="297"/>
      <c r="C79" s="290"/>
      <c r="D79" s="147" t="s">
        <v>150</v>
      </c>
      <c r="E79" s="163" t="s">
        <v>151</v>
      </c>
      <c r="F79" s="161">
        <v>0.1</v>
      </c>
      <c r="G79" s="63" t="s">
        <v>130</v>
      </c>
    </row>
    <row r="80" spans="2:7" ht="75.75" customHeight="1" x14ac:dyDescent="0.25">
      <c r="B80" s="297"/>
      <c r="C80" s="297" t="s">
        <v>152</v>
      </c>
      <c r="D80" s="113" t="s">
        <v>153</v>
      </c>
      <c r="E80" s="146" t="s">
        <v>154</v>
      </c>
      <c r="F80" s="112">
        <v>0.25</v>
      </c>
    </row>
    <row r="81" spans="1:6" ht="60.75" customHeight="1" thickBot="1" x14ac:dyDescent="0.3">
      <c r="B81" s="298"/>
      <c r="C81" s="298"/>
      <c r="D81" s="147" t="s">
        <v>155</v>
      </c>
      <c r="E81" s="163" t="s">
        <v>156</v>
      </c>
      <c r="F81" s="161">
        <v>0.15</v>
      </c>
    </row>
    <row r="82" spans="1:6" ht="69" customHeight="1" x14ac:dyDescent="0.25">
      <c r="B82" s="296" t="s">
        <v>157</v>
      </c>
      <c r="C82" s="299" t="s">
        <v>158</v>
      </c>
      <c r="D82" s="113" t="s">
        <v>159</v>
      </c>
      <c r="E82" s="146" t="s">
        <v>160</v>
      </c>
      <c r="F82" s="112">
        <v>0</v>
      </c>
    </row>
    <row r="83" spans="1:6" ht="69" customHeight="1" thickBot="1" x14ac:dyDescent="0.3">
      <c r="B83" s="297"/>
      <c r="C83" s="300"/>
      <c r="D83" s="170" t="s">
        <v>161</v>
      </c>
      <c r="E83" s="171" t="s">
        <v>162</v>
      </c>
      <c r="F83" s="172">
        <v>0</v>
      </c>
    </row>
    <row r="84" spans="1:6" ht="51" customHeight="1" thickTop="1" x14ac:dyDescent="0.25">
      <c r="B84" s="297"/>
      <c r="C84" s="301" t="s">
        <v>163</v>
      </c>
      <c r="D84" s="173" t="s">
        <v>164</v>
      </c>
      <c r="E84" s="174" t="s">
        <v>165</v>
      </c>
      <c r="F84" s="175">
        <v>0</v>
      </c>
    </row>
    <row r="85" spans="1:6" ht="51" customHeight="1" thickBot="1" x14ac:dyDescent="0.3">
      <c r="B85" s="297"/>
      <c r="C85" s="300"/>
      <c r="D85" s="170" t="s">
        <v>166</v>
      </c>
      <c r="E85" s="171" t="s">
        <v>167</v>
      </c>
      <c r="F85" s="172">
        <v>0</v>
      </c>
    </row>
    <row r="86" spans="1:6" ht="51" customHeight="1" thickTop="1" x14ac:dyDescent="0.25">
      <c r="B86" s="297"/>
      <c r="C86" s="288" t="s">
        <v>168</v>
      </c>
      <c r="D86" s="173" t="s">
        <v>169</v>
      </c>
      <c r="E86" s="174" t="s">
        <v>170</v>
      </c>
      <c r="F86" s="175">
        <v>0</v>
      </c>
    </row>
    <row r="87" spans="1:6" ht="51" customHeight="1" thickBot="1" x14ac:dyDescent="0.3">
      <c r="B87" s="298"/>
      <c r="C87" s="290"/>
      <c r="D87" s="147" t="s">
        <v>171</v>
      </c>
      <c r="E87" s="163" t="s">
        <v>172</v>
      </c>
      <c r="F87" s="161">
        <v>0</v>
      </c>
    </row>
    <row r="88" spans="1:6" x14ac:dyDescent="0.25">
      <c r="B88" s="7"/>
      <c r="C88" s="7"/>
      <c r="D88" s="7"/>
      <c r="E88" s="14"/>
      <c r="F88" s="176"/>
    </row>
    <row r="89" spans="1:6" x14ac:dyDescent="0.25">
      <c r="B89" s="2" t="s">
        <v>173</v>
      </c>
      <c r="C89" s="3"/>
      <c r="D89" s="3"/>
      <c r="E89" s="14"/>
      <c r="F89" s="176"/>
    </row>
    <row r="90" spans="1:6" x14ac:dyDescent="0.25">
      <c r="B90" s="2" t="s">
        <v>174</v>
      </c>
      <c r="C90" s="3"/>
      <c r="D90" s="3"/>
      <c r="E90" s="14"/>
      <c r="F90" s="176"/>
    </row>
    <row r="92" spans="1:6" x14ac:dyDescent="0.25">
      <c r="A92" s="5"/>
      <c r="B92" s="2" t="s">
        <v>175</v>
      </c>
      <c r="C92" s="3"/>
      <c r="D92" s="3"/>
      <c r="E92" s="3"/>
    </row>
    <row r="93" spans="1:6" ht="15.75" thickBot="1" x14ac:dyDescent="0.3">
      <c r="A93" s="5"/>
      <c r="B93" s="2"/>
      <c r="C93" s="3"/>
      <c r="D93" s="3"/>
      <c r="E93" s="3"/>
    </row>
    <row r="94" spans="1:6" ht="15.75" thickBot="1" x14ac:dyDescent="0.3">
      <c r="B94" s="1" t="s">
        <v>176</v>
      </c>
      <c r="C94" s="302" t="s">
        <v>36</v>
      </c>
      <c r="D94" s="303"/>
      <c r="E94" s="304"/>
    </row>
    <row r="95" spans="1:6" ht="132.94999999999999" customHeight="1" x14ac:dyDescent="0.25">
      <c r="B95" s="82" t="s">
        <v>177</v>
      </c>
      <c r="C95" s="292" t="s">
        <v>178</v>
      </c>
      <c r="D95" s="292"/>
      <c r="E95" s="292"/>
      <c r="F95" s="12"/>
    </row>
    <row r="96" spans="1:6" ht="56.25" customHeight="1" x14ac:dyDescent="0.25">
      <c r="B96" s="83" t="s">
        <v>179</v>
      </c>
      <c r="C96" s="286" t="s">
        <v>180</v>
      </c>
      <c r="D96" s="286"/>
      <c r="E96" s="286"/>
    </row>
    <row r="97" spans="2:5" ht="40.5" customHeight="1" thickBot="1" x14ac:dyDescent="0.3">
      <c r="B97" s="84" t="s">
        <v>181</v>
      </c>
      <c r="C97" s="291" t="s">
        <v>182</v>
      </c>
      <c r="D97" s="291"/>
      <c r="E97" s="291"/>
    </row>
    <row r="98" spans="2:5" x14ac:dyDescent="0.25">
      <c r="B98" s="5"/>
      <c r="C98" s="14"/>
      <c r="D98" s="14"/>
      <c r="E98" s="14"/>
    </row>
    <row r="99" spans="2:5" x14ac:dyDescent="0.25">
      <c r="B99" s="5"/>
      <c r="C99" s="14"/>
      <c r="D99" s="14"/>
      <c r="E99" s="14"/>
    </row>
    <row r="100" spans="2:5" x14ac:dyDescent="0.25">
      <c r="B100" s="5"/>
      <c r="C100" s="14"/>
      <c r="D100" s="14"/>
      <c r="E100" s="14"/>
    </row>
    <row r="101" spans="2:5" x14ac:dyDescent="0.25">
      <c r="B101" s="5" t="s">
        <v>183</v>
      </c>
      <c r="C101" s="14"/>
      <c r="D101" s="14"/>
      <c r="E101" s="14"/>
    </row>
    <row r="102" spans="2:5" ht="15.75" thickBot="1" x14ac:dyDescent="0.3">
      <c r="B102" s="5"/>
      <c r="C102" s="14"/>
      <c r="D102" s="14"/>
      <c r="E102" s="14"/>
    </row>
    <row r="103" spans="2:5" x14ac:dyDescent="0.25">
      <c r="B103" s="150">
        <v>0</v>
      </c>
      <c r="C103" s="151">
        <v>0.2</v>
      </c>
      <c r="D103" s="152">
        <v>0.2</v>
      </c>
      <c r="E103" s="14"/>
    </row>
    <row r="104" spans="2:5" x14ac:dyDescent="0.25">
      <c r="B104" s="153">
        <v>0.2</v>
      </c>
      <c r="C104" s="153">
        <v>0.4</v>
      </c>
      <c r="D104" s="154">
        <v>0.4</v>
      </c>
      <c r="E104" s="14"/>
    </row>
    <row r="105" spans="2:5" x14ac:dyDescent="0.25">
      <c r="B105" s="153">
        <v>0.4</v>
      </c>
      <c r="C105" s="153">
        <v>0.6</v>
      </c>
      <c r="D105" s="154">
        <v>0.6</v>
      </c>
      <c r="E105" s="14"/>
    </row>
    <row r="106" spans="2:5" x14ac:dyDescent="0.25">
      <c r="B106" s="153">
        <v>0.6</v>
      </c>
      <c r="C106" s="153">
        <v>0.8</v>
      </c>
      <c r="D106" s="154">
        <v>0.8</v>
      </c>
      <c r="E106" s="14"/>
    </row>
    <row r="107" spans="2:5" ht="15.75" thickBot="1" x14ac:dyDescent="0.3">
      <c r="B107" s="155">
        <v>0.8</v>
      </c>
      <c r="C107" s="155">
        <v>1</v>
      </c>
      <c r="D107" s="156">
        <v>1</v>
      </c>
      <c r="E107" s="14"/>
    </row>
    <row r="108" spans="2:5" x14ac:dyDescent="0.25">
      <c r="B108" s="5"/>
      <c r="C108" s="14"/>
      <c r="D108" s="14"/>
      <c r="E108" s="14"/>
    </row>
    <row r="109" spans="2:5" x14ac:dyDescent="0.25">
      <c r="B109" s="5"/>
      <c r="C109" s="14"/>
      <c r="D109" s="14"/>
      <c r="E109" s="14"/>
    </row>
    <row r="111" spans="2:5" x14ac:dyDescent="0.25">
      <c r="B111" s="5" t="s">
        <v>184</v>
      </c>
    </row>
    <row r="112" spans="2:5" x14ac:dyDescent="0.25">
      <c r="B112" s="5"/>
    </row>
    <row r="113" spans="1:5" ht="33" customHeight="1" thickBot="1" x14ac:dyDescent="0.3">
      <c r="B113" s="45" t="s">
        <v>185</v>
      </c>
    </row>
    <row r="114" spans="1:5" x14ac:dyDescent="0.25">
      <c r="B114" s="85" t="s">
        <v>186</v>
      </c>
    </row>
    <row r="115" spans="1:5" x14ac:dyDescent="0.25">
      <c r="B115" s="77" t="s">
        <v>187</v>
      </c>
    </row>
    <row r="116" spans="1:5" x14ac:dyDescent="0.25">
      <c r="B116" s="77" t="s">
        <v>188</v>
      </c>
    </row>
    <row r="117" spans="1:5" x14ac:dyDescent="0.25">
      <c r="B117" s="77" t="s">
        <v>189</v>
      </c>
    </row>
    <row r="118" spans="1:5" x14ac:dyDescent="0.25">
      <c r="B118" s="77" t="s">
        <v>190</v>
      </c>
    </row>
    <row r="119" spans="1:5" ht="13.5" customHeight="1" x14ac:dyDescent="0.25">
      <c r="B119" s="77" t="s">
        <v>191</v>
      </c>
    </row>
    <row r="120" spans="1:5" x14ac:dyDescent="0.25">
      <c r="B120" s="77" t="s">
        <v>192</v>
      </c>
    </row>
    <row r="121" spans="1:5" x14ac:dyDescent="0.25">
      <c r="B121" s="77" t="s">
        <v>193</v>
      </c>
    </row>
    <row r="122" spans="1:5" x14ac:dyDescent="0.25">
      <c r="B122" s="77" t="s">
        <v>194</v>
      </c>
    </row>
    <row r="123" spans="1:5" ht="15.75" thickBot="1" x14ac:dyDescent="0.3">
      <c r="B123" s="78" t="s">
        <v>195</v>
      </c>
    </row>
    <row r="126" spans="1:5" ht="24" customHeight="1" x14ac:dyDescent="0.25">
      <c r="B126" s="11" t="s">
        <v>196</v>
      </c>
    </row>
    <row r="127" spans="1:5" ht="15.75" thickBot="1" x14ac:dyDescent="0.3">
      <c r="B127" s="11"/>
    </row>
    <row r="128" spans="1:5" ht="34.5" customHeight="1" thickBot="1" x14ac:dyDescent="0.3">
      <c r="A128" s="41" t="s">
        <v>197</v>
      </c>
      <c r="B128" s="41" t="s">
        <v>198</v>
      </c>
      <c r="C128" s="41" t="s">
        <v>36</v>
      </c>
      <c r="D128" s="41" t="s">
        <v>163</v>
      </c>
      <c r="E128" s="41" t="s">
        <v>111</v>
      </c>
    </row>
    <row r="129" spans="1:12" ht="61.5" customHeight="1" x14ac:dyDescent="0.25">
      <c r="A129" s="177">
        <v>1</v>
      </c>
      <c r="B129" s="113" t="s">
        <v>98</v>
      </c>
      <c r="C129" s="113" t="s">
        <v>199</v>
      </c>
      <c r="D129" s="113" t="s">
        <v>200</v>
      </c>
      <c r="E129" s="112">
        <v>0.2</v>
      </c>
    </row>
    <row r="130" spans="1:12" ht="61.5" customHeight="1" x14ac:dyDescent="0.25">
      <c r="A130" s="178">
        <v>2</v>
      </c>
      <c r="B130" s="145" t="s">
        <v>100</v>
      </c>
      <c r="C130" s="145" t="s">
        <v>201</v>
      </c>
      <c r="D130" s="145" t="s">
        <v>202</v>
      </c>
      <c r="E130" s="160">
        <v>0.4</v>
      </c>
      <c r="G130" s="284"/>
      <c r="H130" s="284"/>
    </row>
    <row r="131" spans="1:12" ht="61.5" customHeight="1" x14ac:dyDescent="0.25">
      <c r="A131" s="178">
        <v>3</v>
      </c>
      <c r="B131" s="145" t="s">
        <v>102</v>
      </c>
      <c r="C131" s="145" t="s">
        <v>203</v>
      </c>
      <c r="D131" s="145" t="s">
        <v>204</v>
      </c>
      <c r="E131" s="160">
        <v>0.6</v>
      </c>
      <c r="G131" s="284"/>
      <c r="H131" s="284"/>
    </row>
    <row r="132" spans="1:12" ht="71.25" customHeight="1" x14ac:dyDescent="0.25">
      <c r="A132" s="178">
        <v>4</v>
      </c>
      <c r="B132" s="145" t="s">
        <v>104</v>
      </c>
      <c r="C132" s="145" t="s">
        <v>205</v>
      </c>
      <c r="D132" s="145" t="s">
        <v>206</v>
      </c>
      <c r="E132" s="160">
        <v>0.8</v>
      </c>
      <c r="G132" s="284"/>
      <c r="H132" s="284"/>
    </row>
    <row r="133" spans="1:12" ht="76.5" customHeight="1" thickBot="1" x14ac:dyDescent="0.3">
      <c r="A133" s="179">
        <v>5</v>
      </c>
      <c r="B133" s="147" t="s">
        <v>106</v>
      </c>
      <c r="C133" s="147" t="s">
        <v>207</v>
      </c>
      <c r="D133" s="147" t="s">
        <v>208</v>
      </c>
      <c r="E133" s="161">
        <v>1</v>
      </c>
      <c r="G133" s="284"/>
      <c r="H133" s="284"/>
    </row>
    <row r="134" spans="1:12" ht="26.25" customHeight="1" x14ac:dyDescent="0.25">
      <c r="G134" s="284"/>
      <c r="H134" s="284"/>
    </row>
    <row r="135" spans="1:12" ht="18.75" customHeight="1" x14ac:dyDescent="0.25">
      <c r="B135" s="11" t="s">
        <v>209</v>
      </c>
      <c r="E135" s="11" t="s">
        <v>210</v>
      </c>
    </row>
    <row r="136" spans="1:12" ht="18.75" customHeight="1" thickBot="1" x14ac:dyDescent="0.3">
      <c r="B136" s="11"/>
    </row>
    <row r="137" spans="1:12" ht="24.75" customHeight="1" thickBot="1" x14ac:dyDescent="0.3">
      <c r="B137" s="41" t="s">
        <v>92</v>
      </c>
      <c r="C137" s="41" t="s">
        <v>211</v>
      </c>
      <c r="E137" s="41" t="s">
        <v>92</v>
      </c>
      <c r="F137" s="41" t="s">
        <v>212</v>
      </c>
      <c r="G137" s="41" t="s">
        <v>111</v>
      </c>
    </row>
    <row r="138" spans="1:12" ht="26.25" customHeight="1" x14ac:dyDescent="0.25">
      <c r="B138" s="64" t="s">
        <v>118</v>
      </c>
      <c r="C138" s="180" t="s">
        <v>213</v>
      </c>
      <c r="E138" s="64" t="s">
        <v>118</v>
      </c>
      <c r="F138" s="113">
        <v>5</v>
      </c>
      <c r="G138" s="65">
        <v>0.6</v>
      </c>
      <c r="I138" s="62">
        <v>1</v>
      </c>
      <c r="J138" s="62">
        <v>5</v>
      </c>
      <c r="K138" s="72">
        <v>0.6</v>
      </c>
      <c r="L138" s="62" t="s">
        <v>118</v>
      </c>
    </row>
    <row r="139" spans="1:12" ht="26.25" customHeight="1" x14ac:dyDescent="0.25">
      <c r="B139" s="66" t="s">
        <v>120</v>
      </c>
      <c r="C139" s="181" t="s">
        <v>214</v>
      </c>
      <c r="E139" s="66" t="s">
        <v>120</v>
      </c>
      <c r="F139" s="145">
        <v>11</v>
      </c>
      <c r="G139" s="67">
        <v>0.8</v>
      </c>
      <c r="I139" s="70">
        <v>6</v>
      </c>
      <c r="J139" s="70">
        <v>11</v>
      </c>
      <c r="K139" s="74">
        <v>0.8</v>
      </c>
      <c r="L139" s="70" t="s">
        <v>120</v>
      </c>
    </row>
    <row r="140" spans="1:12" ht="26.25" customHeight="1" thickBot="1" x14ac:dyDescent="0.3">
      <c r="B140" s="68" t="s">
        <v>122</v>
      </c>
      <c r="C140" s="182" t="s">
        <v>215</v>
      </c>
      <c r="E140" s="68" t="s">
        <v>122</v>
      </c>
      <c r="F140" s="147">
        <v>19</v>
      </c>
      <c r="G140" s="69">
        <v>1</v>
      </c>
      <c r="I140" s="63">
        <v>12</v>
      </c>
      <c r="J140" s="63">
        <v>19</v>
      </c>
      <c r="K140" s="76">
        <v>1</v>
      </c>
      <c r="L140" s="63" t="s">
        <v>122</v>
      </c>
    </row>
    <row r="143" spans="1:12" ht="15.75" thickBot="1" x14ac:dyDescent="0.3">
      <c r="B143" s="5" t="s">
        <v>216</v>
      </c>
    </row>
    <row r="144" spans="1:12" x14ac:dyDescent="0.25">
      <c r="B144" s="62" t="s">
        <v>217</v>
      </c>
    </row>
    <row r="145" spans="2:3" ht="105" x14ac:dyDescent="0.25">
      <c r="B145" s="70" t="s">
        <v>218</v>
      </c>
    </row>
    <row r="146" spans="2:3" ht="60" x14ac:dyDescent="0.25">
      <c r="B146" s="70" t="s">
        <v>219</v>
      </c>
      <c r="C146"/>
    </row>
    <row r="147" spans="2:3" ht="135" x14ac:dyDescent="0.25">
      <c r="B147" s="70" t="s">
        <v>220</v>
      </c>
    </row>
    <row r="148" spans="2:3" ht="90" x14ac:dyDescent="0.25">
      <c r="B148" s="70" t="s">
        <v>221</v>
      </c>
      <c r="C148"/>
    </row>
    <row r="149" spans="2:3" ht="120" x14ac:dyDescent="0.25">
      <c r="B149" s="70" t="s">
        <v>222</v>
      </c>
    </row>
    <row r="150" spans="2:3" ht="120.95" customHeight="1" x14ac:dyDescent="0.25">
      <c r="B150" s="70" t="s">
        <v>223</v>
      </c>
    </row>
    <row r="151" spans="2:3" ht="15.75" thickBot="1" x14ac:dyDescent="0.3">
      <c r="B151" s="63" t="s">
        <v>224</v>
      </c>
      <c r="C151"/>
    </row>
  </sheetData>
  <mergeCells count="50">
    <mergeCell ref="J1:L1"/>
    <mergeCell ref="G1:H1"/>
    <mergeCell ref="D9:E9"/>
    <mergeCell ref="B7:C7"/>
    <mergeCell ref="B8:C8"/>
    <mergeCell ref="B9:C9"/>
    <mergeCell ref="B3:C3"/>
    <mergeCell ref="D3:E3"/>
    <mergeCell ref="B4:C4"/>
    <mergeCell ref="B5:C5"/>
    <mergeCell ref="B6:C6"/>
    <mergeCell ref="D4:E4"/>
    <mergeCell ref="D5:E5"/>
    <mergeCell ref="D6:E6"/>
    <mergeCell ref="D7:E7"/>
    <mergeCell ref="D8:E8"/>
    <mergeCell ref="C25:D25"/>
    <mergeCell ref="C26:D26"/>
    <mergeCell ref="C27:D27"/>
    <mergeCell ref="C28:D28"/>
    <mergeCell ref="C29:D29"/>
    <mergeCell ref="E33:E37"/>
    <mergeCell ref="E38:E42"/>
    <mergeCell ref="C96:E96"/>
    <mergeCell ref="B77:B81"/>
    <mergeCell ref="C77:C79"/>
    <mergeCell ref="C80:C81"/>
    <mergeCell ref="C97:E97"/>
    <mergeCell ref="B82:B87"/>
    <mergeCell ref="C82:C83"/>
    <mergeCell ref="C84:C85"/>
    <mergeCell ref="C86:C87"/>
    <mergeCell ref="C94:E94"/>
    <mergeCell ref="C95:E95"/>
    <mergeCell ref="G134:H134"/>
    <mergeCell ref="K14:K17"/>
    <mergeCell ref="J18:J20"/>
    <mergeCell ref="K18:K20"/>
    <mergeCell ref="K3:K6"/>
    <mergeCell ref="J7:J9"/>
    <mergeCell ref="K7:K9"/>
    <mergeCell ref="J10:J13"/>
    <mergeCell ref="K10:K13"/>
    <mergeCell ref="J3:J6"/>
    <mergeCell ref="J14:J17"/>
    <mergeCell ref="K24:M24"/>
    <mergeCell ref="G133:H133"/>
    <mergeCell ref="G130:H130"/>
    <mergeCell ref="G131:H131"/>
    <mergeCell ref="G132:H13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Q62"/>
  <sheetViews>
    <sheetView showGridLines="0" tabSelected="1" topLeftCell="A4" zoomScale="60" zoomScaleNormal="60" workbookViewId="0">
      <pane xSplit="3" topLeftCell="D1" activePane="topRight" state="frozen"/>
      <selection activeCell="A19" sqref="A19"/>
      <selection pane="topRight" activeCell="D1" sqref="D1"/>
    </sheetView>
  </sheetViews>
  <sheetFormatPr baseColWidth="10" defaultColWidth="11.42578125" defaultRowHeight="15" outlineLevelCol="1" x14ac:dyDescent="0.25"/>
  <cols>
    <col min="1" max="1" width="4" style="12" bestFit="1" customWidth="1"/>
    <col min="2" max="2" width="18" style="39" bestFit="1" customWidth="1"/>
    <col min="3" max="4" width="18" style="39" customWidth="1"/>
    <col min="5" max="5" width="37.85546875" style="39" customWidth="1"/>
    <col min="6" max="7" width="33.85546875" style="212" customWidth="1"/>
    <col min="8" max="8" width="47.28515625" style="212" customWidth="1"/>
    <col min="9" max="9" width="53.140625" style="212" customWidth="1"/>
    <col min="10" max="10" width="15.85546875" style="212" customWidth="1"/>
    <col min="11" max="11" width="15.42578125" style="212" bestFit="1" customWidth="1"/>
    <col min="12" max="12" width="17.140625" style="39" customWidth="1"/>
    <col min="13" max="13" width="16.140625" style="39" customWidth="1"/>
    <col min="14" max="14" width="19" style="12" customWidth="1"/>
    <col min="15" max="15" width="16.85546875" style="12" hidden="1" customWidth="1" outlineLevel="1"/>
    <col min="16" max="16" width="16.5703125" style="12" hidden="1" customWidth="1" outlineLevel="1"/>
    <col min="17" max="17" width="16" style="12" hidden="1" customWidth="1" outlineLevel="1"/>
    <col min="18" max="18" width="16.140625" style="12" hidden="1" customWidth="1" outlineLevel="1"/>
    <col min="19" max="19" width="16" style="12" hidden="1" customWidth="1" outlineLevel="1"/>
    <col min="20" max="21" width="14.85546875" style="12" hidden="1" customWidth="1" outlineLevel="1"/>
    <col min="22" max="22" width="20.140625" style="12" hidden="1" customWidth="1" outlineLevel="1"/>
    <col min="23" max="24" width="14.85546875" style="12" hidden="1" customWidth="1" outlineLevel="1"/>
    <col min="25" max="25" width="17" style="12" hidden="1" customWidth="1" outlineLevel="1"/>
    <col min="26" max="26" width="15.85546875" style="12" hidden="1" customWidth="1" outlineLevel="1"/>
    <col min="27" max="33" width="14.85546875" style="12" hidden="1" customWidth="1" outlineLevel="1"/>
    <col min="34" max="34" width="14.85546875" style="39" hidden="1" customWidth="1" outlineLevel="1"/>
    <col min="35" max="35" width="6.5703125" style="39" customWidth="1" collapsed="1"/>
    <col min="36" max="36" width="16.85546875" style="39" customWidth="1"/>
    <col min="37" max="37" width="8.5703125" style="39" customWidth="1"/>
    <col min="38" max="38" width="16.42578125" style="39" customWidth="1"/>
    <col min="39" max="39" width="14.140625" style="39" customWidth="1"/>
    <col min="40" max="40" width="5.85546875" style="39" customWidth="1"/>
    <col min="41" max="41" width="82.85546875" style="39" customWidth="1"/>
    <col min="42" max="43" width="33.85546875" style="12" customWidth="1"/>
    <col min="44" max="44" width="59.140625" style="12" customWidth="1"/>
    <col min="45" max="45" width="15.5703125" style="12" customWidth="1"/>
    <col min="46" max="47" width="7.85546875" style="192" customWidth="1"/>
    <col min="48" max="48" width="7.85546875" style="12" customWidth="1"/>
    <col min="49" max="49" width="4.5703125" style="192" bestFit="1" customWidth="1"/>
    <col min="50" max="50" width="30.85546875" style="192" customWidth="1"/>
    <col min="51" max="51" width="4.5703125" style="192" bestFit="1" customWidth="1"/>
    <col min="52" max="52" width="7.140625" style="192" bestFit="1" customWidth="1"/>
    <col min="53" max="53" width="4.5703125" style="192" bestFit="1" customWidth="1"/>
    <col min="54" max="54" width="20.85546875" style="192" customWidth="1"/>
    <col min="55" max="55" width="12.140625" style="215" customWidth="1"/>
    <col min="56" max="56" width="7.85546875" style="216" customWidth="1"/>
    <col min="57" max="57" width="7.140625" style="192" customWidth="1"/>
    <col min="58" max="58" width="13.85546875" style="217" customWidth="1"/>
    <col min="59" max="59" width="12.42578125" style="12" customWidth="1"/>
    <col min="60" max="60" width="14" style="217" customWidth="1"/>
    <col min="61" max="61" width="15.85546875" style="213" customWidth="1"/>
    <col min="62" max="63" width="7.85546875" style="213" customWidth="1"/>
    <col min="64" max="64" width="28.28515625" style="213" customWidth="1"/>
    <col min="65" max="65" width="21.140625" style="214" customWidth="1"/>
    <col min="66" max="68" width="37.85546875" style="39" customWidth="1"/>
    <col min="69" max="16384" width="11.42578125" style="12"/>
  </cols>
  <sheetData>
    <row r="1" spans="1:68" s="38" customFormat="1" x14ac:dyDescent="0.25">
      <c r="B1" s="12"/>
      <c r="F1" s="11"/>
      <c r="H1" s="11"/>
      <c r="I1" s="42"/>
      <c r="J1" s="11"/>
      <c r="K1" s="11"/>
      <c r="L1" s="11"/>
      <c r="M1" s="11"/>
      <c r="N1" s="11"/>
      <c r="O1" s="11"/>
      <c r="P1" s="11"/>
      <c r="Q1" s="11"/>
      <c r="R1" s="11"/>
      <c r="S1" s="11"/>
      <c r="T1" s="11"/>
      <c r="U1" s="11"/>
      <c r="V1" s="11"/>
      <c r="W1" s="11"/>
      <c r="X1" s="11"/>
      <c r="Y1" s="11"/>
      <c r="Z1" s="11"/>
      <c r="AA1" s="11"/>
      <c r="AB1" s="11"/>
      <c r="AC1" s="11"/>
      <c r="AD1" s="11"/>
      <c r="AE1" s="11"/>
      <c r="AF1" s="11"/>
      <c r="AG1" s="11"/>
      <c r="AI1" s="11"/>
      <c r="AJ1" s="11"/>
      <c r="AN1" s="11"/>
      <c r="AO1" s="11"/>
      <c r="AP1" s="11"/>
      <c r="AQ1" s="11"/>
      <c r="AR1" s="11"/>
      <c r="AS1" s="11"/>
      <c r="AT1" s="11"/>
      <c r="AU1" s="11"/>
      <c r="AV1" s="11"/>
      <c r="AW1" s="11"/>
      <c r="AX1" s="11"/>
      <c r="AY1" s="11"/>
      <c r="AZ1" s="11"/>
      <c r="BA1" s="11"/>
      <c r="BB1" s="11"/>
      <c r="BC1" s="191"/>
      <c r="BD1" s="191"/>
      <c r="BE1" s="11"/>
      <c r="BF1" s="11"/>
      <c r="BG1" s="11"/>
      <c r="BH1" s="11"/>
      <c r="BI1" s="11"/>
      <c r="BJ1" s="11"/>
      <c r="BK1" s="11"/>
      <c r="BL1" s="11"/>
      <c r="BM1" s="11"/>
    </row>
    <row r="2" spans="1:68" s="46" customFormat="1" ht="35.25" customHeight="1" x14ac:dyDescent="0.25">
      <c r="B2" s="47"/>
      <c r="C2" s="48"/>
      <c r="D2" s="49" t="s">
        <v>251</v>
      </c>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1"/>
      <c r="BN2" s="47"/>
      <c r="BO2" s="52"/>
      <c r="BP2" s="48"/>
    </row>
    <row r="3" spans="1:68" s="55" customFormat="1" ht="35.25" customHeight="1" x14ac:dyDescent="0.25">
      <c r="A3" s="46"/>
      <c r="B3" s="53"/>
      <c r="C3" s="54"/>
      <c r="D3" s="58" t="s">
        <v>225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60"/>
      <c r="BN3" s="53"/>
      <c r="BO3" s="46"/>
      <c r="BP3" s="54"/>
    </row>
    <row r="4" spans="1:68" s="55" customFormat="1" ht="35.25" customHeight="1" x14ac:dyDescent="0.25">
      <c r="A4" s="46"/>
      <c r="B4" s="56"/>
      <c r="C4" s="57"/>
      <c r="D4" s="58" t="s">
        <v>226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60"/>
      <c r="AS4" s="58" t="s">
        <v>227</v>
      </c>
      <c r="AT4" s="59"/>
      <c r="AU4" s="59"/>
      <c r="AV4" s="59"/>
      <c r="AW4" s="59"/>
      <c r="AX4" s="59"/>
      <c r="AY4" s="59"/>
      <c r="AZ4" s="59"/>
      <c r="BA4" s="59"/>
      <c r="BB4" s="59"/>
      <c r="BC4" s="59"/>
      <c r="BD4" s="59"/>
      <c r="BE4" s="59"/>
      <c r="BF4" s="59"/>
      <c r="BG4" s="59"/>
      <c r="BH4" s="59"/>
      <c r="BI4" s="59"/>
      <c r="BJ4" s="59"/>
      <c r="BK4" s="59"/>
      <c r="BL4" s="59"/>
      <c r="BM4" s="60"/>
      <c r="BN4" s="56"/>
      <c r="BO4" s="61"/>
      <c r="BP4" s="57"/>
    </row>
    <row r="5" spans="1:68" s="38" customForma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I5" s="11"/>
      <c r="AJ5" s="11"/>
      <c r="AL5" s="11"/>
      <c r="AN5" s="11"/>
      <c r="AO5" s="11"/>
      <c r="AP5" s="11"/>
      <c r="AQ5" s="11"/>
      <c r="AR5" s="11"/>
      <c r="AS5" s="11"/>
      <c r="AT5" s="11"/>
      <c r="AU5" s="11"/>
      <c r="AV5" s="11"/>
      <c r="AW5" s="11"/>
      <c r="AX5" s="11"/>
      <c r="AY5" s="11"/>
      <c r="AZ5" s="11"/>
      <c r="BA5" s="11"/>
      <c r="BB5" s="11"/>
      <c r="BC5" s="191"/>
      <c r="BD5" s="191"/>
      <c r="BE5" s="11"/>
      <c r="BF5" s="11"/>
      <c r="BG5" s="11"/>
      <c r="BH5" s="11"/>
      <c r="BI5" s="11"/>
      <c r="BJ5" s="11"/>
      <c r="BK5" s="11"/>
      <c r="BL5" s="11"/>
      <c r="BM5" s="11"/>
      <c r="BN5" s="11"/>
      <c r="BO5" s="11"/>
      <c r="BP5" s="11"/>
    </row>
    <row r="6" spans="1:68" s="38" customFormat="1" ht="15.75" thickBot="1" x14ac:dyDescent="0.3">
      <c r="B6" s="205"/>
      <c r="C6" s="205"/>
      <c r="D6" s="205"/>
      <c r="E6" s="205"/>
      <c r="G6" s="205"/>
      <c r="BC6" s="206"/>
      <c r="BD6" s="206"/>
    </row>
    <row r="7" spans="1:68" s="11" customFormat="1" ht="24" customHeight="1" x14ac:dyDescent="0.25">
      <c r="B7" s="86" t="s">
        <v>252</v>
      </c>
      <c r="C7" s="87"/>
      <c r="D7" s="87"/>
      <c r="E7" s="88"/>
      <c r="F7" s="89" t="s">
        <v>30</v>
      </c>
      <c r="G7" s="90"/>
      <c r="H7" s="90"/>
      <c r="I7" s="91"/>
      <c r="J7" s="91"/>
      <c r="K7" s="91"/>
      <c r="L7" s="91"/>
      <c r="M7" s="91"/>
      <c r="N7" s="91"/>
      <c r="O7" s="91"/>
      <c r="P7" s="91"/>
      <c r="Q7" s="91"/>
      <c r="R7" s="91"/>
      <c r="S7" s="91"/>
      <c r="T7" s="91"/>
      <c r="U7" s="91"/>
      <c r="V7" s="91"/>
      <c r="W7" s="91"/>
      <c r="X7" s="91"/>
      <c r="Y7" s="91"/>
      <c r="Z7" s="91"/>
      <c r="AA7" s="91"/>
      <c r="AB7" s="91"/>
      <c r="AC7" s="91"/>
      <c r="AD7" s="91"/>
      <c r="AE7" s="91"/>
      <c r="AF7" s="91"/>
      <c r="AG7" s="91"/>
      <c r="AH7" s="92"/>
      <c r="AI7" s="91"/>
      <c r="AJ7" s="91"/>
      <c r="AK7" s="92"/>
      <c r="AL7" s="92"/>
      <c r="AM7" s="92"/>
      <c r="AN7" s="91"/>
      <c r="AO7" s="91"/>
      <c r="AP7" s="91"/>
      <c r="AQ7" s="91"/>
      <c r="AR7" s="91"/>
      <c r="AS7" s="91"/>
      <c r="AT7" s="91"/>
      <c r="AU7" s="91"/>
      <c r="AV7" s="91"/>
      <c r="AW7" s="91"/>
      <c r="AX7" s="91"/>
      <c r="AY7" s="91"/>
      <c r="AZ7" s="91"/>
      <c r="BA7" s="91"/>
      <c r="BB7" s="91"/>
      <c r="BC7" s="188"/>
      <c r="BD7" s="188"/>
      <c r="BE7" s="91"/>
      <c r="BF7" s="91"/>
      <c r="BG7" s="91"/>
      <c r="BH7" s="91"/>
      <c r="BI7" s="91"/>
      <c r="BJ7" s="91"/>
      <c r="BK7" s="91"/>
      <c r="BL7" s="91"/>
      <c r="BM7" s="91"/>
      <c r="BN7" s="92"/>
      <c r="BO7" s="92"/>
      <c r="BP7" s="93"/>
    </row>
    <row r="8" spans="1:68" s="11" customFormat="1" ht="24" customHeight="1" x14ac:dyDescent="0.25">
      <c r="B8" s="94" t="s">
        <v>253</v>
      </c>
      <c r="C8" s="95"/>
      <c r="D8" s="95"/>
      <c r="E8" s="96"/>
      <c r="F8" s="97" t="s">
        <v>31</v>
      </c>
      <c r="G8" s="98"/>
      <c r="H8" s="98"/>
      <c r="I8" s="99"/>
      <c r="J8" s="99"/>
      <c r="K8" s="99"/>
      <c r="L8" s="99"/>
      <c r="M8" s="99"/>
      <c r="N8" s="99"/>
      <c r="O8" s="99"/>
      <c r="P8" s="99"/>
      <c r="Q8" s="99"/>
      <c r="R8" s="99"/>
      <c r="S8" s="99"/>
      <c r="T8" s="99"/>
      <c r="U8" s="99"/>
      <c r="V8" s="99"/>
      <c r="W8" s="99"/>
      <c r="X8" s="99"/>
      <c r="Y8" s="99"/>
      <c r="Z8" s="99"/>
      <c r="AA8" s="99"/>
      <c r="AB8" s="99"/>
      <c r="AC8" s="99"/>
      <c r="AD8" s="99"/>
      <c r="AE8" s="99"/>
      <c r="AF8" s="99"/>
      <c r="AG8" s="99"/>
      <c r="AH8" s="100"/>
      <c r="AI8" s="99"/>
      <c r="AJ8" s="99"/>
      <c r="AK8" s="100"/>
      <c r="AL8" s="100"/>
      <c r="AM8" s="100"/>
      <c r="AN8" s="99"/>
      <c r="AO8" s="99"/>
      <c r="AP8" s="99"/>
      <c r="AQ8" s="99"/>
      <c r="AR8" s="99"/>
      <c r="AS8" s="99"/>
      <c r="AT8" s="99"/>
      <c r="AU8" s="99"/>
      <c r="AV8" s="99"/>
      <c r="AW8" s="99"/>
      <c r="AX8" s="99"/>
      <c r="AY8" s="99"/>
      <c r="AZ8" s="99"/>
      <c r="BA8" s="99"/>
      <c r="BB8" s="99"/>
      <c r="BC8" s="189"/>
      <c r="BD8" s="189"/>
      <c r="BE8" s="99"/>
      <c r="BF8" s="99"/>
      <c r="BG8" s="99"/>
      <c r="BH8" s="99"/>
      <c r="BI8" s="99"/>
      <c r="BJ8" s="99"/>
      <c r="BK8" s="99"/>
      <c r="BL8" s="99"/>
      <c r="BM8" s="99"/>
      <c r="BN8" s="100"/>
      <c r="BO8" s="100"/>
      <c r="BP8" s="101"/>
    </row>
    <row r="9" spans="1:68" s="11" customFormat="1" ht="24" customHeight="1" x14ac:dyDescent="0.25">
      <c r="B9" s="94" t="s">
        <v>254</v>
      </c>
      <c r="C9" s="95"/>
      <c r="D9" s="95"/>
      <c r="E9" s="96"/>
      <c r="F9" s="97" t="s">
        <v>32</v>
      </c>
      <c r="G9" s="98"/>
      <c r="H9" s="98"/>
      <c r="I9" s="99"/>
      <c r="J9" s="99"/>
      <c r="K9" s="99"/>
      <c r="L9" s="99"/>
      <c r="M9" s="99"/>
      <c r="N9" s="99"/>
      <c r="O9" s="99"/>
      <c r="P9" s="99"/>
      <c r="Q9" s="99"/>
      <c r="R9" s="99"/>
      <c r="S9" s="99"/>
      <c r="T9" s="99"/>
      <c r="U9" s="99"/>
      <c r="V9" s="99"/>
      <c r="W9" s="99"/>
      <c r="X9" s="99"/>
      <c r="Y9" s="99"/>
      <c r="Z9" s="99"/>
      <c r="AA9" s="99"/>
      <c r="AB9" s="99"/>
      <c r="AC9" s="99"/>
      <c r="AD9" s="99"/>
      <c r="AE9" s="99"/>
      <c r="AF9" s="99"/>
      <c r="AG9" s="99"/>
      <c r="AH9" s="100"/>
      <c r="AI9" s="99"/>
      <c r="AJ9" s="99"/>
      <c r="AK9" s="100"/>
      <c r="AL9" s="100"/>
      <c r="AM9" s="100"/>
      <c r="AN9" s="99"/>
      <c r="AO9" s="99"/>
      <c r="AP9" s="99"/>
      <c r="AQ9" s="99"/>
      <c r="AR9" s="99"/>
      <c r="AS9" s="99"/>
      <c r="AT9" s="99"/>
      <c r="AU9" s="99"/>
      <c r="AV9" s="99"/>
      <c r="AW9" s="99"/>
      <c r="AX9" s="99"/>
      <c r="AY9" s="99"/>
      <c r="AZ9" s="99"/>
      <c r="BA9" s="99"/>
      <c r="BB9" s="99"/>
      <c r="BC9" s="189"/>
      <c r="BD9" s="189"/>
      <c r="BE9" s="99"/>
      <c r="BF9" s="99"/>
      <c r="BG9" s="99"/>
      <c r="BH9" s="99"/>
      <c r="BI9" s="99"/>
      <c r="BJ9" s="99"/>
      <c r="BK9" s="99"/>
      <c r="BL9" s="99"/>
      <c r="BM9" s="99"/>
      <c r="BN9" s="100"/>
      <c r="BO9" s="100"/>
      <c r="BP9" s="101"/>
    </row>
    <row r="10" spans="1:68" s="11" customFormat="1" ht="24" customHeight="1" thickBot="1" x14ac:dyDescent="0.3">
      <c r="B10" s="102" t="s">
        <v>255</v>
      </c>
      <c r="C10" s="103"/>
      <c r="D10" s="103"/>
      <c r="E10" s="104"/>
      <c r="F10" s="105" t="s">
        <v>30</v>
      </c>
      <c r="G10" s="106"/>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c r="AI10" s="107"/>
      <c r="AJ10" s="107"/>
      <c r="AK10" s="108"/>
      <c r="AL10" s="108"/>
      <c r="AM10" s="108"/>
      <c r="AN10" s="107"/>
      <c r="AO10" s="107"/>
      <c r="AP10" s="107"/>
      <c r="AQ10" s="107"/>
      <c r="AR10" s="107"/>
      <c r="AS10" s="107"/>
      <c r="AT10" s="107"/>
      <c r="AU10" s="107"/>
      <c r="AV10" s="107"/>
      <c r="AW10" s="107"/>
      <c r="AX10" s="107"/>
      <c r="AY10" s="107"/>
      <c r="AZ10" s="107"/>
      <c r="BA10" s="107"/>
      <c r="BB10" s="107"/>
      <c r="BC10" s="190"/>
      <c r="BD10" s="190"/>
      <c r="BE10" s="107"/>
      <c r="BF10" s="107"/>
      <c r="BG10" s="107"/>
      <c r="BH10" s="107"/>
      <c r="BI10" s="107"/>
      <c r="BJ10" s="107"/>
      <c r="BK10" s="107"/>
      <c r="BL10" s="107"/>
      <c r="BM10" s="107"/>
      <c r="BN10" s="108"/>
      <c r="BO10" s="108"/>
      <c r="BP10" s="109"/>
    </row>
    <row r="11" spans="1:68" s="11" customFormat="1" ht="15.75" thickBot="1" x14ac:dyDescent="0.3">
      <c r="F11" s="12"/>
      <c r="I11" s="12"/>
      <c r="J11" s="12"/>
      <c r="K11" s="12"/>
      <c r="AH11" s="38"/>
      <c r="AK11" s="38"/>
      <c r="AL11" s="38"/>
      <c r="AM11" s="38"/>
      <c r="BC11" s="191"/>
      <c r="BD11" s="191"/>
      <c r="BN11" s="38"/>
      <c r="BO11" s="38"/>
      <c r="BP11" s="38"/>
    </row>
    <row r="12" spans="1:68" s="11" customFormat="1" x14ac:dyDescent="0.25">
      <c r="B12" s="86" t="s">
        <v>256</v>
      </c>
      <c r="C12" s="87"/>
      <c r="D12" s="87"/>
      <c r="E12" s="88"/>
      <c r="F12" s="89" t="s">
        <v>257</v>
      </c>
      <c r="G12" s="90"/>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c r="AI12" s="91"/>
      <c r="AJ12" s="91"/>
      <c r="AK12" s="92"/>
      <c r="AL12" s="92"/>
      <c r="AM12" s="92"/>
      <c r="AN12" s="91"/>
      <c r="AO12" s="91"/>
      <c r="AP12" s="91"/>
      <c r="AQ12" s="91"/>
      <c r="AR12" s="91"/>
      <c r="AS12" s="91"/>
      <c r="AT12" s="91"/>
      <c r="AU12" s="91"/>
      <c r="AV12" s="91"/>
      <c r="AW12" s="91"/>
      <c r="AX12" s="91"/>
      <c r="AY12" s="91"/>
      <c r="AZ12" s="91"/>
      <c r="BA12" s="91"/>
      <c r="BB12" s="91"/>
      <c r="BC12" s="188"/>
      <c r="BD12" s="188"/>
      <c r="BE12" s="91"/>
      <c r="BF12" s="91"/>
      <c r="BG12" s="91"/>
      <c r="BH12" s="91"/>
      <c r="BI12" s="91"/>
      <c r="BJ12" s="91"/>
      <c r="BK12" s="91"/>
      <c r="BL12" s="91"/>
      <c r="BM12" s="91"/>
      <c r="BN12" s="92"/>
      <c r="BO12" s="92"/>
      <c r="BP12" s="93"/>
    </row>
    <row r="13" spans="1:68" s="11" customFormat="1" x14ac:dyDescent="0.25">
      <c r="B13" s="94" t="s">
        <v>258</v>
      </c>
      <c r="C13" s="95"/>
      <c r="D13" s="95"/>
      <c r="E13" s="96"/>
      <c r="F13" s="97" t="s">
        <v>259</v>
      </c>
      <c r="G13" s="98"/>
      <c r="H13" s="98"/>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c r="AI13" s="99"/>
      <c r="AJ13" s="99"/>
      <c r="AK13" s="100"/>
      <c r="AL13" s="100"/>
      <c r="AM13" s="100"/>
      <c r="AN13" s="99"/>
      <c r="AO13" s="99"/>
      <c r="AP13" s="99"/>
      <c r="AQ13" s="99"/>
      <c r="AR13" s="99"/>
      <c r="AS13" s="99"/>
      <c r="AT13" s="99"/>
      <c r="AU13" s="99"/>
      <c r="AV13" s="99"/>
      <c r="AW13" s="99"/>
      <c r="AX13" s="99"/>
      <c r="AY13" s="99"/>
      <c r="AZ13" s="99"/>
      <c r="BA13" s="99"/>
      <c r="BB13" s="99"/>
      <c r="BC13" s="189"/>
      <c r="BD13" s="189"/>
      <c r="BE13" s="99"/>
      <c r="BF13" s="99"/>
      <c r="BG13" s="99"/>
      <c r="BH13" s="99"/>
      <c r="BI13" s="99"/>
      <c r="BJ13" s="99"/>
      <c r="BK13" s="99"/>
      <c r="BL13" s="99"/>
      <c r="BM13" s="99"/>
      <c r="BN13" s="100"/>
      <c r="BO13" s="100"/>
      <c r="BP13" s="101"/>
    </row>
    <row r="14" spans="1:68" s="11" customFormat="1" ht="15.75" thickBot="1" x14ac:dyDescent="0.3">
      <c r="B14" s="102" t="s">
        <v>260</v>
      </c>
      <c r="C14" s="103"/>
      <c r="D14" s="103"/>
      <c r="E14" s="104"/>
      <c r="F14" s="236">
        <v>45658</v>
      </c>
      <c r="G14" s="106"/>
      <c r="H14" s="106"/>
      <c r="I14" s="110"/>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8"/>
      <c r="AI14" s="107"/>
      <c r="AJ14" s="107"/>
      <c r="AK14" s="108"/>
      <c r="AL14" s="111"/>
      <c r="AM14" s="108"/>
      <c r="AN14" s="107"/>
      <c r="AO14" s="107"/>
      <c r="AP14" s="107"/>
      <c r="AQ14" s="107"/>
      <c r="AR14" s="107"/>
      <c r="AS14" s="107"/>
      <c r="AT14" s="107"/>
      <c r="AU14" s="107"/>
      <c r="AV14" s="107"/>
      <c r="AW14" s="107"/>
      <c r="AX14" s="107"/>
      <c r="AY14" s="107"/>
      <c r="AZ14" s="107"/>
      <c r="BA14" s="107"/>
      <c r="BB14" s="107"/>
      <c r="BC14" s="190"/>
      <c r="BD14" s="190"/>
      <c r="BE14" s="107"/>
      <c r="BF14" s="107"/>
      <c r="BG14" s="107"/>
      <c r="BH14" s="107"/>
      <c r="BI14" s="107"/>
      <c r="BJ14" s="107"/>
      <c r="BK14" s="107"/>
      <c r="BL14" s="107"/>
      <c r="BM14" s="107"/>
      <c r="BN14" s="108"/>
      <c r="BO14" s="108"/>
      <c r="BP14" s="109"/>
    </row>
    <row r="15" spans="1:68" ht="15.75" thickBot="1" x14ac:dyDescent="0.3">
      <c r="B15" s="12"/>
      <c r="C15" s="12"/>
      <c r="D15" s="12"/>
      <c r="E15" s="12"/>
      <c r="F15" s="12"/>
      <c r="G15" s="12"/>
      <c r="H15" s="12"/>
      <c r="I15" s="12"/>
      <c r="J15" s="12"/>
      <c r="K15" s="12"/>
      <c r="L15" s="12"/>
      <c r="M15" s="12"/>
      <c r="AI15" s="12"/>
      <c r="AJ15" s="12"/>
      <c r="AN15" s="12"/>
      <c r="AO15" s="12"/>
      <c r="AT15" s="12"/>
      <c r="AU15" s="12"/>
      <c r="AW15" s="12"/>
      <c r="AX15" s="12"/>
      <c r="AY15" s="12"/>
      <c r="AZ15" s="12"/>
      <c r="BA15" s="12"/>
      <c r="BB15" s="12"/>
      <c r="BC15" s="192"/>
      <c r="BD15" s="192"/>
      <c r="BE15" s="12"/>
      <c r="BF15" s="12"/>
      <c r="BH15" s="12"/>
      <c r="BI15" s="12"/>
      <c r="BJ15" s="12"/>
      <c r="BK15" s="12"/>
      <c r="BL15" s="12"/>
      <c r="BM15" s="12"/>
    </row>
    <row r="16" spans="1:68" s="11" customFormat="1" ht="15.75" thickBot="1" x14ac:dyDescent="0.3">
      <c r="B16" s="207" t="s">
        <v>261</v>
      </c>
      <c r="C16" s="207"/>
      <c r="D16" s="207"/>
      <c r="E16" s="207"/>
      <c r="F16" s="207"/>
      <c r="G16" s="207"/>
      <c r="H16" s="207"/>
      <c r="I16" s="207"/>
      <c r="J16" s="207"/>
      <c r="K16" s="207"/>
      <c r="L16" s="207"/>
      <c r="M16" s="207" t="s">
        <v>262</v>
      </c>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t="s">
        <v>263</v>
      </c>
      <c r="AO16" s="207"/>
      <c r="AP16" s="207"/>
      <c r="AQ16" s="207"/>
      <c r="AR16" s="207"/>
      <c r="AS16" s="207"/>
      <c r="AT16" s="207"/>
      <c r="AU16" s="207"/>
      <c r="AV16" s="207"/>
      <c r="AW16" s="207"/>
      <c r="AX16" s="207"/>
      <c r="AY16" s="207"/>
      <c r="AZ16" s="207"/>
      <c r="BA16" s="207"/>
      <c r="BB16" s="207"/>
      <c r="BC16" s="207" t="s">
        <v>264</v>
      </c>
      <c r="BD16" s="207"/>
      <c r="BE16" s="207"/>
      <c r="BF16" s="207"/>
      <c r="BG16" s="207"/>
      <c r="BH16" s="207"/>
      <c r="BI16" s="207"/>
      <c r="BJ16" s="207" t="s">
        <v>265</v>
      </c>
      <c r="BK16" s="207"/>
      <c r="BL16" s="207"/>
      <c r="BM16" s="207"/>
      <c r="BN16" s="207" t="s">
        <v>266</v>
      </c>
      <c r="BO16" s="207"/>
      <c r="BP16" s="207"/>
    </row>
    <row r="17" spans="1:68" s="38" customFormat="1" ht="15.75" thickBot="1" x14ac:dyDescent="0.3">
      <c r="B17" s="208"/>
      <c r="C17" s="208"/>
      <c r="D17" s="208"/>
      <c r="E17" s="208"/>
      <c r="F17" s="209"/>
      <c r="G17" s="209"/>
      <c r="H17" s="209"/>
      <c r="I17" s="209"/>
      <c r="J17" s="209"/>
      <c r="K17" s="209"/>
      <c r="L17" s="209"/>
      <c r="M17" s="209"/>
      <c r="N17" s="209"/>
      <c r="O17" s="207" t="s">
        <v>267</v>
      </c>
      <c r="P17" s="207"/>
      <c r="Q17" s="207"/>
      <c r="R17" s="207"/>
      <c r="S17" s="207"/>
      <c r="T17" s="207"/>
      <c r="U17" s="207"/>
      <c r="V17" s="207"/>
      <c r="W17" s="207"/>
      <c r="X17" s="207"/>
      <c r="Y17" s="207"/>
      <c r="Z17" s="207"/>
      <c r="AA17" s="207"/>
      <c r="AB17" s="207"/>
      <c r="AC17" s="207"/>
      <c r="AD17" s="207"/>
      <c r="AE17" s="207"/>
      <c r="AF17" s="207"/>
      <c r="AG17" s="207"/>
      <c r="AH17" s="210"/>
      <c r="AI17" s="209"/>
      <c r="AJ17" s="209"/>
      <c r="AK17" s="210"/>
      <c r="AL17" s="210"/>
      <c r="AM17" s="210"/>
      <c r="AN17" s="208"/>
      <c r="AO17" s="209"/>
      <c r="AP17" s="209"/>
      <c r="AQ17" s="209"/>
      <c r="AR17" s="209"/>
      <c r="AS17" s="209"/>
      <c r="AT17" s="207" t="s">
        <v>268</v>
      </c>
      <c r="AU17" s="207"/>
      <c r="AV17" s="207"/>
      <c r="AW17" s="207"/>
      <c r="AX17" s="207"/>
      <c r="AY17" s="207"/>
      <c r="AZ17" s="207"/>
      <c r="BA17" s="207"/>
      <c r="BB17" s="207"/>
      <c r="BC17" s="208"/>
      <c r="BD17" s="208"/>
      <c r="BE17" s="208"/>
      <c r="BF17" s="208"/>
      <c r="BG17" s="208"/>
      <c r="BH17" s="208"/>
      <c r="BI17" s="208"/>
      <c r="BJ17" s="211"/>
      <c r="BK17" s="211"/>
      <c r="BL17" s="211"/>
      <c r="BM17" s="211"/>
      <c r="BN17" s="208"/>
      <c r="BO17" s="208"/>
      <c r="BP17" s="208"/>
    </row>
    <row r="18" spans="1:68" s="5" customFormat="1" ht="127.5" thickBot="1" x14ac:dyDescent="0.3">
      <c r="B18" s="220" t="s">
        <v>228</v>
      </c>
      <c r="C18" s="220" t="s">
        <v>269</v>
      </c>
      <c r="D18" s="220" t="s">
        <v>1</v>
      </c>
      <c r="E18" s="220" t="s">
        <v>270</v>
      </c>
      <c r="F18" s="220" t="s">
        <v>130</v>
      </c>
      <c r="G18" s="220" t="s">
        <v>229</v>
      </c>
      <c r="H18" s="220" t="s">
        <v>230</v>
      </c>
      <c r="I18" s="220" t="s">
        <v>231</v>
      </c>
      <c r="J18" s="220" t="s">
        <v>37</v>
      </c>
      <c r="K18" s="220" t="s">
        <v>271</v>
      </c>
      <c r="L18" s="220" t="s">
        <v>232</v>
      </c>
      <c r="M18" s="220" t="s">
        <v>233</v>
      </c>
      <c r="N18" s="220" t="s">
        <v>272</v>
      </c>
      <c r="O18" s="221" t="s">
        <v>273</v>
      </c>
      <c r="P18" s="221" t="s">
        <v>274</v>
      </c>
      <c r="Q18" s="221" t="s">
        <v>275</v>
      </c>
      <c r="R18" s="221" t="s">
        <v>276</v>
      </c>
      <c r="S18" s="221" t="s">
        <v>277</v>
      </c>
      <c r="T18" s="221" t="s">
        <v>278</v>
      </c>
      <c r="U18" s="221" t="s">
        <v>279</v>
      </c>
      <c r="V18" s="221" t="s">
        <v>280</v>
      </c>
      <c r="W18" s="221" t="s">
        <v>281</v>
      </c>
      <c r="X18" s="221" t="s">
        <v>282</v>
      </c>
      <c r="Y18" s="221" t="s">
        <v>283</v>
      </c>
      <c r="Z18" s="221" t="s">
        <v>284</v>
      </c>
      <c r="AA18" s="221" t="s">
        <v>285</v>
      </c>
      <c r="AB18" s="221" t="s">
        <v>286</v>
      </c>
      <c r="AC18" s="221" t="s">
        <v>287</v>
      </c>
      <c r="AD18" s="221" t="s">
        <v>288</v>
      </c>
      <c r="AE18" s="221" t="s">
        <v>289</v>
      </c>
      <c r="AF18" s="221" t="s">
        <v>290</v>
      </c>
      <c r="AG18" s="221" t="s">
        <v>291</v>
      </c>
      <c r="AH18" s="220" t="s">
        <v>292</v>
      </c>
      <c r="AI18" s="220" t="s">
        <v>234</v>
      </c>
      <c r="AJ18" s="220" t="s">
        <v>293</v>
      </c>
      <c r="AK18" s="220" t="s">
        <v>235</v>
      </c>
      <c r="AL18" s="220" t="s">
        <v>294</v>
      </c>
      <c r="AM18" s="220" t="s">
        <v>236</v>
      </c>
      <c r="AN18" s="222" t="s">
        <v>237</v>
      </c>
      <c r="AO18" s="220" t="s">
        <v>295</v>
      </c>
      <c r="AP18" s="220" t="s">
        <v>296</v>
      </c>
      <c r="AQ18" s="220" t="s">
        <v>238</v>
      </c>
      <c r="AR18" s="220" t="s">
        <v>239</v>
      </c>
      <c r="AS18" s="220" t="s">
        <v>144</v>
      </c>
      <c r="AT18" s="222" t="s">
        <v>37</v>
      </c>
      <c r="AU18" s="222" t="s">
        <v>152</v>
      </c>
      <c r="AV18" s="222" t="s">
        <v>297</v>
      </c>
      <c r="AW18" s="222" t="s">
        <v>158</v>
      </c>
      <c r="AX18" s="222" t="s">
        <v>298</v>
      </c>
      <c r="AY18" s="222" t="s">
        <v>163</v>
      </c>
      <c r="AZ18" s="222" t="s">
        <v>299</v>
      </c>
      <c r="BA18" s="222" t="s">
        <v>168</v>
      </c>
      <c r="BB18" s="222" t="s">
        <v>300</v>
      </c>
      <c r="BC18" s="222" t="s">
        <v>301</v>
      </c>
      <c r="BD18" s="222" t="s">
        <v>302</v>
      </c>
      <c r="BE18" s="222" t="s">
        <v>303</v>
      </c>
      <c r="BF18" s="220" t="s">
        <v>304</v>
      </c>
      <c r="BG18" s="222" t="s">
        <v>305</v>
      </c>
      <c r="BH18" s="220" t="s">
        <v>306</v>
      </c>
      <c r="BI18" s="220" t="s">
        <v>243</v>
      </c>
      <c r="BJ18" s="222" t="s">
        <v>244</v>
      </c>
      <c r="BK18" s="220" t="s">
        <v>307</v>
      </c>
      <c r="BL18" s="220" t="s">
        <v>308</v>
      </c>
      <c r="BM18" s="220" t="s">
        <v>309</v>
      </c>
      <c r="BN18" s="220" t="s">
        <v>240</v>
      </c>
      <c r="BO18" s="220" t="s">
        <v>241</v>
      </c>
      <c r="BP18" s="220" t="s">
        <v>242</v>
      </c>
    </row>
    <row r="19" spans="1:68" s="4" customFormat="1" ht="291" customHeight="1" x14ac:dyDescent="0.25">
      <c r="A19" s="240">
        <v>1</v>
      </c>
      <c r="B19" s="241" t="s">
        <v>610</v>
      </c>
      <c r="C19" s="242" t="s">
        <v>3</v>
      </c>
      <c r="D19" s="243" t="s">
        <v>2</v>
      </c>
      <c r="E19" s="230" t="s">
        <v>310</v>
      </c>
      <c r="F19" s="230" t="s">
        <v>314</v>
      </c>
      <c r="G19" s="238" t="s">
        <v>681</v>
      </c>
      <c r="H19" s="238" t="s">
        <v>682</v>
      </c>
      <c r="I19" s="244" t="s">
        <v>705</v>
      </c>
      <c r="J19" s="243" t="s">
        <v>56</v>
      </c>
      <c r="K19" s="243" t="s">
        <v>53</v>
      </c>
      <c r="L19" s="243" t="s">
        <v>54</v>
      </c>
      <c r="M19" s="245">
        <v>1</v>
      </c>
      <c r="N19" s="246"/>
      <c r="O19" s="246" t="s">
        <v>315</v>
      </c>
      <c r="P19" s="246" t="s">
        <v>315</v>
      </c>
      <c r="Q19" s="246" t="s">
        <v>315</v>
      </c>
      <c r="R19" s="246" t="s">
        <v>316</v>
      </c>
      <c r="S19" s="246" t="s">
        <v>315</v>
      </c>
      <c r="T19" s="246" t="s">
        <v>315</v>
      </c>
      <c r="U19" s="246" t="s">
        <v>315</v>
      </c>
      <c r="V19" s="246" t="s">
        <v>316</v>
      </c>
      <c r="W19" s="246" t="s">
        <v>315</v>
      </c>
      <c r="X19" s="246" t="s">
        <v>315</v>
      </c>
      <c r="Y19" s="246" t="s">
        <v>315</v>
      </c>
      <c r="Z19" s="246" t="s">
        <v>315</v>
      </c>
      <c r="AA19" s="246" t="s">
        <v>315</v>
      </c>
      <c r="AB19" s="246" t="s">
        <v>315</v>
      </c>
      <c r="AC19" s="246" t="s">
        <v>315</v>
      </c>
      <c r="AD19" s="246" t="s">
        <v>316</v>
      </c>
      <c r="AE19" s="246" t="s">
        <v>315</v>
      </c>
      <c r="AF19" s="246" t="s">
        <v>315</v>
      </c>
      <c r="AG19" s="246" t="s">
        <v>316</v>
      </c>
      <c r="AH19" s="242">
        <v>15</v>
      </c>
      <c r="AI19" s="247">
        <v>0.2</v>
      </c>
      <c r="AJ19" s="242" t="s">
        <v>98</v>
      </c>
      <c r="AK19" s="247">
        <v>1</v>
      </c>
      <c r="AL19" s="242" t="s">
        <v>122</v>
      </c>
      <c r="AM19" s="229" t="s">
        <v>139</v>
      </c>
      <c r="AN19" s="256" t="s">
        <v>317</v>
      </c>
      <c r="AO19" s="244" t="s">
        <v>706</v>
      </c>
      <c r="AP19" s="238" t="s">
        <v>318</v>
      </c>
      <c r="AQ19" s="238" t="s">
        <v>319</v>
      </c>
      <c r="AR19" s="238" t="s">
        <v>320</v>
      </c>
      <c r="AS19" s="242" t="s">
        <v>94</v>
      </c>
      <c r="AT19" s="256" t="s">
        <v>146</v>
      </c>
      <c r="AU19" s="256" t="s">
        <v>155</v>
      </c>
      <c r="AV19" s="247">
        <v>0.4</v>
      </c>
      <c r="AW19" s="256" t="s">
        <v>161</v>
      </c>
      <c r="AX19" s="256" t="s">
        <v>321</v>
      </c>
      <c r="AY19" s="256" t="s">
        <v>164</v>
      </c>
      <c r="AZ19" s="256" t="s">
        <v>195</v>
      </c>
      <c r="BA19" s="256" t="s">
        <v>169</v>
      </c>
      <c r="BB19" s="237" t="s">
        <v>322</v>
      </c>
      <c r="BC19" s="257">
        <v>0.12</v>
      </c>
      <c r="BD19" s="257">
        <v>1</v>
      </c>
      <c r="BE19" s="258">
        <v>7.1999999999999995E-2</v>
      </c>
      <c r="BF19" s="259" t="s">
        <v>98</v>
      </c>
      <c r="BG19" s="258">
        <v>1</v>
      </c>
      <c r="BH19" s="259" t="s">
        <v>122</v>
      </c>
      <c r="BI19" s="229" t="s">
        <v>139</v>
      </c>
      <c r="BJ19" s="256" t="s">
        <v>177</v>
      </c>
      <c r="BK19" s="260" t="s">
        <v>323</v>
      </c>
      <c r="BL19" s="261" t="s">
        <v>556</v>
      </c>
      <c r="BM19" s="262">
        <v>46022</v>
      </c>
      <c r="BN19" s="263" t="s">
        <v>687</v>
      </c>
      <c r="BO19" s="264" t="s">
        <v>324</v>
      </c>
      <c r="BP19" s="243" t="s">
        <v>311</v>
      </c>
    </row>
    <row r="20" spans="1:68" s="4" customFormat="1" ht="233.25" x14ac:dyDescent="0.25">
      <c r="A20" s="240"/>
      <c r="B20" s="242" t="s">
        <v>610</v>
      </c>
      <c r="C20" s="242" t="s">
        <v>3</v>
      </c>
      <c r="D20" s="243" t="s">
        <v>2</v>
      </c>
      <c r="E20" s="230" t="s">
        <v>310</v>
      </c>
      <c r="F20" s="230" t="s">
        <v>314</v>
      </c>
      <c r="G20" s="238" t="s">
        <v>681</v>
      </c>
      <c r="H20" s="238" t="s">
        <v>682</v>
      </c>
      <c r="I20" s="244" t="s">
        <v>705</v>
      </c>
      <c r="J20" s="243" t="s">
        <v>56</v>
      </c>
      <c r="K20" s="243" t="s">
        <v>53</v>
      </c>
      <c r="L20" s="243" t="s">
        <v>54</v>
      </c>
      <c r="M20" s="245">
        <v>1</v>
      </c>
      <c r="N20" s="246"/>
      <c r="O20" s="246" t="s">
        <v>315</v>
      </c>
      <c r="P20" s="246" t="s">
        <v>315</v>
      </c>
      <c r="Q20" s="246" t="s">
        <v>315</v>
      </c>
      <c r="R20" s="246" t="s">
        <v>316</v>
      </c>
      <c r="S20" s="246" t="s">
        <v>315</v>
      </c>
      <c r="T20" s="246" t="s">
        <v>315</v>
      </c>
      <c r="U20" s="246" t="s">
        <v>315</v>
      </c>
      <c r="V20" s="246" t="s">
        <v>316</v>
      </c>
      <c r="W20" s="246" t="s">
        <v>315</v>
      </c>
      <c r="X20" s="246" t="s">
        <v>315</v>
      </c>
      <c r="Y20" s="246" t="s">
        <v>315</v>
      </c>
      <c r="Z20" s="246" t="s">
        <v>315</v>
      </c>
      <c r="AA20" s="246" t="s">
        <v>315</v>
      </c>
      <c r="AB20" s="246" t="s">
        <v>315</v>
      </c>
      <c r="AC20" s="246" t="s">
        <v>315</v>
      </c>
      <c r="AD20" s="246" t="s">
        <v>316</v>
      </c>
      <c r="AE20" s="246" t="s">
        <v>315</v>
      </c>
      <c r="AF20" s="246" t="s">
        <v>315</v>
      </c>
      <c r="AG20" s="246" t="s">
        <v>316</v>
      </c>
      <c r="AH20" s="242">
        <v>15</v>
      </c>
      <c r="AI20" s="247">
        <v>0.2</v>
      </c>
      <c r="AJ20" s="242" t="s">
        <v>98</v>
      </c>
      <c r="AK20" s="247">
        <v>1</v>
      </c>
      <c r="AL20" s="242" t="s">
        <v>122</v>
      </c>
      <c r="AM20" s="229" t="s">
        <v>139</v>
      </c>
      <c r="AN20" s="256" t="s">
        <v>325</v>
      </c>
      <c r="AO20" s="244" t="s">
        <v>707</v>
      </c>
      <c r="AP20" s="230" t="s">
        <v>326</v>
      </c>
      <c r="AQ20" s="230" t="s">
        <v>327</v>
      </c>
      <c r="AR20" s="238" t="s">
        <v>684</v>
      </c>
      <c r="AS20" s="242" t="s">
        <v>94</v>
      </c>
      <c r="AT20" s="256" t="s">
        <v>146</v>
      </c>
      <c r="AU20" s="256" t="s">
        <v>155</v>
      </c>
      <c r="AV20" s="247">
        <v>0.4</v>
      </c>
      <c r="AW20" s="256" t="s">
        <v>159</v>
      </c>
      <c r="AX20" s="197" t="s">
        <v>328</v>
      </c>
      <c r="AY20" s="256" t="s">
        <v>164</v>
      </c>
      <c r="AZ20" s="256" t="s">
        <v>195</v>
      </c>
      <c r="BA20" s="256" t="s">
        <v>169</v>
      </c>
      <c r="BB20" s="256" t="s">
        <v>329</v>
      </c>
      <c r="BC20" s="257">
        <v>7.1999999999999995E-2</v>
      </c>
      <c r="BD20" s="257">
        <v>1</v>
      </c>
      <c r="BE20" s="258">
        <v>7.1999999999999995E-2</v>
      </c>
      <c r="BF20" s="259" t="s">
        <v>98</v>
      </c>
      <c r="BG20" s="258">
        <v>1</v>
      </c>
      <c r="BH20" s="259" t="s">
        <v>122</v>
      </c>
      <c r="BI20" s="229" t="s">
        <v>139</v>
      </c>
      <c r="BJ20" s="256" t="s">
        <v>177</v>
      </c>
      <c r="BK20" s="265" t="s">
        <v>312</v>
      </c>
      <c r="BL20" s="231" t="s">
        <v>312</v>
      </c>
      <c r="BM20" s="266" t="s">
        <v>312</v>
      </c>
      <c r="BN20" s="263" t="s">
        <v>687</v>
      </c>
      <c r="BO20" s="243" t="s">
        <v>330</v>
      </c>
      <c r="BP20" s="243" t="s">
        <v>312</v>
      </c>
    </row>
    <row r="21" spans="1:68" s="4" customFormat="1" ht="322.5" x14ac:dyDescent="0.25">
      <c r="A21" s="240">
        <v>1</v>
      </c>
      <c r="B21" s="241" t="s">
        <v>611</v>
      </c>
      <c r="C21" s="242" t="s">
        <v>5</v>
      </c>
      <c r="D21" s="243" t="s">
        <v>4</v>
      </c>
      <c r="E21" s="230" t="s">
        <v>331</v>
      </c>
      <c r="F21" s="230" t="s">
        <v>332</v>
      </c>
      <c r="G21" s="230" t="s">
        <v>333</v>
      </c>
      <c r="H21" s="230" t="s">
        <v>334</v>
      </c>
      <c r="I21" s="244" t="s">
        <v>708</v>
      </c>
      <c r="J21" s="243" t="s">
        <v>56</v>
      </c>
      <c r="K21" s="243" t="s">
        <v>53</v>
      </c>
      <c r="L21" s="243" t="s">
        <v>54</v>
      </c>
      <c r="M21" s="245">
        <v>1</v>
      </c>
      <c r="N21" s="246"/>
      <c r="O21" s="246" t="s">
        <v>315</v>
      </c>
      <c r="P21" s="246" t="s">
        <v>315</v>
      </c>
      <c r="Q21" s="246" t="s">
        <v>316</v>
      </c>
      <c r="R21" s="246" t="s">
        <v>316</v>
      </c>
      <c r="S21" s="246" t="s">
        <v>315</v>
      </c>
      <c r="T21" s="246" t="s">
        <v>316</v>
      </c>
      <c r="U21" s="246" t="s">
        <v>316</v>
      </c>
      <c r="V21" s="246" t="s">
        <v>316</v>
      </c>
      <c r="W21" s="246" t="s">
        <v>315</v>
      </c>
      <c r="X21" s="246" t="s">
        <v>315</v>
      </c>
      <c r="Y21" s="246" t="s">
        <v>315</v>
      </c>
      <c r="Z21" s="246" t="s">
        <v>315</v>
      </c>
      <c r="AA21" s="246" t="s">
        <v>316</v>
      </c>
      <c r="AB21" s="246" t="s">
        <v>315</v>
      </c>
      <c r="AC21" s="246" t="s">
        <v>315</v>
      </c>
      <c r="AD21" s="246" t="s">
        <v>316</v>
      </c>
      <c r="AE21" s="246" t="s">
        <v>315</v>
      </c>
      <c r="AF21" s="246" t="s">
        <v>315</v>
      </c>
      <c r="AG21" s="246" t="s">
        <v>316</v>
      </c>
      <c r="AH21" s="242">
        <v>11</v>
      </c>
      <c r="AI21" s="247">
        <v>0.2</v>
      </c>
      <c r="AJ21" s="242" t="s">
        <v>98</v>
      </c>
      <c r="AK21" s="247">
        <v>0.8</v>
      </c>
      <c r="AL21" s="242" t="s">
        <v>120</v>
      </c>
      <c r="AM21" s="229" t="s">
        <v>137</v>
      </c>
      <c r="AN21" s="256" t="s">
        <v>335</v>
      </c>
      <c r="AO21" s="244" t="s">
        <v>709</v>
      </c>
      <c r="AP21" s="230" t="s">
        <v>336</v>
      </c>
      <c r="AQ21" s="230" t="s">
        <v>337</v>
      </c>
      <c r="AR21" s="230" t="s">
        <v>338</v>
      </c>
      <c r="AS21" s="242" t="s">
        <v>94</v>
      </c>
      <c r="AT21" s="256" t="s">
        <v>146</v>
      </c>
      <c r="AU21" s="256" t="s">
        <v>155</v>
      </c>
      <c r="AV21" s="247">
        <v>0.4</v>
      </c>
      <c r="AW21" s="256" t="s">
        <v>159</v>
      </c>
      <c r="AX21" s="256" t="s">
        <v>339</v>
      </c>
      <c r="AY21" s="256" t="s">
        <v>164</v>
      </c>
      <c r="AZ21" s="256" t="s">
        <v>195</v>
      </c>
      <c r="BA21" s="256" t="s">
        <v>169</v>
      </c>
      <c r="BB21" s="256" t="s">
        <v>340</v>
      </c>
      <c r="BC21" s="257">
        <v>0.12</v>
      </c>
      <c r="BD21" s="257">
        <v>0.8</v>
      </c>
      <c r="BE21" s="258">
        <v>0.12</v>
      </c>
      <c r="BF21" s="259" t="s">
        <v>98</v>
      </c>
      <c r="BG21" s="258">
        <v>0.8</v>
      </c>
      <c r="BH21" s="259" t="s">
        <v>120</v>
      </c>
      <c r="BI21" s="229" t="s">
        <v>137</v>
      </c>
      <c r="BJ21" s="256" t="s">
        <v>177</v>
      </c>
      <c r="BK21" s="265" t="s">
        <v>629</v>
      </c>
      <c r="BL21" s="231" t="s">
        <v>560</v>
      </c>
      <c r="BM21" s="266">
        <v>46022</v>
      </c>
      <c r="BN21" s="267" t="s">
        <v>341</v>
      </c>
      <c r="BO21" s="243" t="s">
        <v>342</v>
      </c>
      <c r="BP21" s="243" t="s">
        <v>343</v>
      </c>
    </row>
    <row r="22" spans="1:68" s="4" customFormat="1" ht="144.75" x14ac:dyDescent="0.25">
      <c r="A22" s="240">
        <v>1</v>
      </c>
      <c r="B22" s="241" t="s">
        <v>612</v>
      </c>
      <c r="C22" s="242" t="s">
        <v>7</v>
      </c>
      <c r="D22" s="243" t="s">
        <v>6</v>
      </c>
      <c r="E22" s="230" t="s">
        <v>344</v>
      </c>
      <c r="F22" s="230" t="s">
        <v>346</v>
      </c>
      <c r="G22" s="230" t="s">
        <v>347</v>
      </c>
      <c r="H22" s="230" t="s">
        <v>348</v>
      </c>
      <c r="I22" s="244" t="s">
        <v>710</v>
      </c>
      <c r="J22" s="243" t="s">
        <v>56</v>
      </c>
      <c r="K22" s="243" t="s">
        <v>53</v>
      </c>
      <c r="L22" s="243" t="s">
        <v>54</v>
      </c>
      <c r="M22" s="245">
        <v>1</v>
      </c>
      <c r="N22" s="246"/>
      <c r="O22" s="246" t="s">
        <v>315</v>
      </c>
      <c r="P22" s="246" t="s">
        <v>315</v>
      </c>
      <c r="Q22" s="246" t="s">
        <v>315</v>
      </c>
      <c r="R22" s="246" t="s">
        <v>315</v>
      </c>
      <c r="S22" s="246" t="s">
        <v>315</v>
      </c>
      <c r="T22" s="246" t="s">
        <v>315</v>
      </c>
      <c r="U22" s="246" t="s">
        <v>315</v>
      </c>
      <c r="V22" s="246" t="s">
        <v>316</v>
      </c>
      <c r="W22" s="246" t="s">
        <v>316</v>
      </c>
      <c r="X22" s="246" t="s">
        <v>315</v>
      </c>
      <c r="Y22" s="246" t="s">
        <v>315</v>
      </c>
      <c r="Z22" s="246" t="s">
        <v>315</v>
      </c>
      <c r="AA22" s="246" t="s">
        <v>315</v>
      </c>
      <c r="AB22" s="246" t="s">
        <v>315</v>
      </c>
      <c r="AC22" s="246" t="s">
        <v>315</v>
      </c>
      <c r="AD22" s="246" t="s">
        <v>316</v>
      </c>
      <c r="AE22" s="246" t="s">
        <v>315</v>
      </c>
      <c r="AF22" s="246" t="s">
        <v>315</v>
      </c>
      <c r="AG22" s="246" t="s">
        <v>315</v>
      </c>
      <c r="AH22" s="242">
        <v>16</v>
      </c>
      <c r="AI22" s="247">
        <v>0.2</v>
      </c>
      <c r="AJ22" s="242" t="s">
        <v>98</v>
      </c>
      <c r="AK22" s="247">
        <v>1</v>
      </c>
      <c r="AL22" s="242" t="s">
        <v>122</v>
      </c>
      <c r="AM22" s="229" t="s">
        <v>139</v>
      </c>
      <c r="AN22" s="256" t="s">
        <v>349</v>
      </c>
      <c r="AO22" s="244" t="s">
        <v>711</v>
      </c>
      <c r="AP22" s="230" t="s">
        <v>345</v>
      </c>
      <c r="AQ22" s="230" t="s">
        <v>630</v>
      </c>
      <c r="AR22" s="230" t="s">
        <v>633</v>
      </c>
      <c r="AS22" s="242" t="s">
        <v>94</v>
      </c>
      <c r="AT22" s="256" t="s">
        <v>146</v>
      </c>
      <c r="AU22" s="256" t="s">
        <v>155</v>
      </c>
      <c r="AV22" s="247">
        <v>0.4</v>
      </c>
      <c r="AW22" s="256" t="s">
        <v>159</v>
      </c>
      <c r="AX22" s="256" t="s">
        <v>350</v>
      </c>
      <c r="AY22" s="256" t="s">
        <v>164</v>
      </c>
      <c r="AZ22" s="256" t="s">
        <v>195</v>
      </c>
      <c r="BA22" s="256" t="s">
        <v>169</v>
      </c>
      <c r="BB22" s="256" t="s">
        <v>351</v>
      </c>
      <c r="BC22" s="257">
        <v>0.12</v>
      </c>
      <c r="BD22" s="257">
        <v>1</v>
      </c>
      <c r="BE22" s="258">
        <v>7.1999999999999995E-2</v>
      </c>
      <c r="BF22" s="259" t="s">
        <v>98</v>
      </c>
      <c r="BG22" s="258">
        <v>1</v>
      </c>
      <c r="BH22" s="259" t="s">
        <v>122</v>
      </c>
      <c r="BI22" s="229" t="s">
        <v>139</v>
      </c>
      <c r="BJ22" s="256" t="s">
        <v>177</v>
      </c>
      <c r="BK22" s="265" t="s">
        <v>312</v>
      </c>
      <c r="BL22" s="231" t="s">
        <v>312</v>
      </c>
      <c r="BM22" s="266" t="s">
        <v>312</v>
      </c>
      <c r="BN22" s="267" t="s">
        <v>352</v>
      </c>
      <c r="BO22" s="243" t="s">
        <v>353</v>
      </c>
      <c r="BP22" s="243" t="s">
        <v>312</v>
      </c>
    </row>
    <row r="23" spans="1:68" s="4" customFormat="1" ht="230.25" x14ac:dyDescent="0.25">
      <c r="A23" s="240"/>
      <c r="B23" s="242" t="s">
        <v>612</v>
      </c>
      <c r="C23" s="242" t="s">
        <v>7</v>
      </c>
      <c r="D23" s="243" t="s">
        <v>6</v>
      </c>
      <c r="E23" s="230" t="s">
        <v>344</v>
      </c>
      <c r="F23" s="230" t="s">
        <v>346</v>
      </c>
      <c r="G23" s="230" t="s">
        <v>347</v>
      </c>
      <c r="H23" s="230" t="s">
        <v>348</v>
      </c>
      <c r="I23" s="244" t="s">
        <v>710</v>
      </c>
      <c r="J23" s="243" t="s">
        <v>56</v>
      </c>
      <c r="K23" s="243" t="s">
        <v>53</v>
      </c>
      <c r="L23" s="243" t="s">
        <v>54</v>
      </c>
      <c r="M23" s="245">
        <v>1</v>
      </c>
      <c r="N23" s="246"/>
      <c r="O23" s="246" t="s">
        <v>315</v>
      </c>
      <c r="P23" s="246" t="s">
        <v>315</v>
      </c>
      <c r="Q23" s="246" t="s">
        <v>315</v>
      </c>
      <c r="R23" s="246" t="s">
        <v>315</v>
      </c>
      <c r="S23" s="246" t="s">
        <v>315</v>
      </c>
      <c r="T23" s="246" t="s">
        <v>315</v>
      </c>
      <c r="U23" s="246" t="s">
        <v>315</v>
      </c>
      <c r="V23" s="246" t="s">
        <v>316</v>
      </c>
      <c r="W23" s="246" t="s">
        <v>316</v>
      </c>
      <c r="X23" s="246" t="s">
        <v>315</v>
      </c>
      <c r="Y23" s="246" t="s">
        <v>315</v>
      </c>
      <c r="Z23" s="246" t="s">
        <v>315</v>
      </c>
      <c r="AA23" s="246" t="s">
        <v>315</v>
      </c>
      <c r="AB23" s="246" t="s">
        <v>315</v>
      </c>
      <c r="AC23" s="246" t="s">
        <v>315</v>
      </c>
      <c r="AD23" s="246" t="s">
        <v>316</v>
      </c>
      <c r="AE23" s="246" t="s">
        <v>315</v>
      </c>
      <c r="AF23" s="246" t="s">
        <v>315</v>
      </c>
      <c r="AG23" s="246" t="s">
        <v>315</v>
      </c>
      <c r="AH23" s="242">
        <v>16</v>
      </c>
      <c r="AI23" s="247">
        <v>0.2</v>
      </c>
      <c r="AJ23" s="242" t="s">
        <v>98</v>
      </c>
      <c r="AK23" s="247">
        <v>1</v>
      </c>
      <c r="AL23" s="242" t="s">
        <v>122</v>
      </c>
      <c r="AM23" s="229" t="s">
        <v>139</v>
      </c>
      <c r="AN23" s="256" t="s">
        <v>354</v>
      </c>
      <c r="AO23" s="244" t="s">
        <v>712</v>
      </c>
      <c r="AP23" s="230" t="s">
        <v>345</v>
      </c>
      <c r="AQ23" s="230" t="s">
        <v>685</v>
      </c>
      <c r="AR23" s="230" t="s">
        <v>686</v>
      </c>
      <c r="AS23" s="242" t="s">
        <v>94</v>
      </c>
      <c r="AT23" s="256" t="s">
        <v>146</v>
      </c>
      <c r="AU23" s="256" t="s">
        <v>155</v>
      </c>
      <c r="AV23" s="247">
        <v>0.4</v>
      </c>
      <c r="AW23" s="256" t="s">
        <v>159</v>
      </c>
      <c r="AX23" s="256" t="s">
        <v>631</v>
      </c>
      <c r="AY23" s="256" t="s">
        <v>164</v>
      </c>
      <c r="AZ23" s="256" t="s">
        <v>195</v>
      </c>
      <c r="BA23" s="256" t="s">
        <v>169</v>
      </c>
      <c r="BB23" s="256" t="s">
        <v>355</v>
      </c>
      <c r="BC23" s="257">
        <v>7.1999999999999995E-2</v>
      </c>
      <c r="BD23" s="257">
        <v>1</v>
      </c>
      <c r="BE23" s="258">
        <v>7.1999999999999995E-2</v>
      </c>
      <c r="BF23" s="259" t="s">
        <v>98</v>
      </c>
      <c r="BG23" s="258">
        <v>1</v>
      </c>
      <c r="BH23" s="259" t="s">
        <v>122</v>
      </c>
      <c r="BI23" s="229" t="s">
        <v>139</v>
      </c>
      <c r="BJ23" s="256" t="s">
        <v>177</v>
      </c>
      <c r="BK23" s="265" t="s">
        <v>632</v>
      </c>
      <c r="BL23" s="231" t="s">
        <v>563</v>
      </c>
      <c r="BM23" s="266">
        <v>46022</v>
      </c>
      <c r="BN23" s="267" t="s">
        <v>352</v>
      </c>
      <c r="BO23" s="243" t="s">
        <v>356</v>
      </c>
      <c r="BP23" s="243" t="s">
        <v>311</v>
      </c>
    </row>
    <row r="24" spans="1:68" s="4" customFormat="1" ht="202.9" customHeight="1" x14ac:dyDescent="0.25">
      <c r="A24" s="240">
        <v>3</v>
      </c>
      <c r="B24" s="241" t="s">
        <v>636</v>
      </c>
      <c r="C24" s="242" t="s">
        <v>9</v>
      </c>
      <c r="D24" s="243" t="s">
        <v>8</v>
      </c>
      <c r="E24" s="230" t="s">
        <v>357</v>
      </c>
      <c r="F24" s="230" t="s">
        <v>346</v>
      </c>
      <c r="G24" s="230" t="s">
        <v>347</v>
      </c>
      <c r="H24" s="248" t="s">
        <v>637</v>
      </c>
      <c r="I24" s="244" t="s">
        <v>713</v>
      </c>
      <c r="J24" s="243" t="s">
        <v>56</v>
      </c>
      <c r="K24" s="243" t="s">
        <v>53</v>
      </c>
      <c r="L24" s="243" t="s">
        <v>54</v>
      </c>
      <c r="M24" s="245">
        <v>1</v>
      </c>
      <c r="N24" s="246"/>
      <c r="O24" s="246" t="s">
        <v>315</v>
      </c>
      <c r="P24" s="246" t="s">
        <v>315</v>
      </c>
      <c r="Q24" s="246" t="s">
        <v>315</v>
      </c>
      <c r="R24" s="246" t="s">
        <v>315</v>
      </c>
      <c r="S24" s="246" t="s">
        <v>315</v>
      </c>
      <c r="T24" s="246" t="s">
        <v>315</v>
      </c>
      <c r="U24" s="246" t="s">
        <v>315</v>
      </c>
      <c r="V24" s="246" t="s">
        <v>315</v>
      </c>
      <c r="W24" s="246" t="s">
        <v>315</v>
      </c>
      <c r="X24" s="246" t="s">
        <v>315</v>
      </c>
      <c r="Y24" s="246" t="s">
        <v>315</v>
      </c>
      <c r="Z24" s="246" t="s">
        <v>315</v>
      </c>
      <c r="AA24" s="246" t="s">
        <v>315</v>
      </c>
      <c r="AB24" s="246" t="s">
        <v>315</v>
      </c>
      <c r="AC24" s="246" t="s">
        <v>315</v>
      </c>
      <c r="AD24" s="246" t="s">
        <v>316</v>
      </c>
      <c r="AE24" s="246" t="s">
        <v>315</v>
      </c>
      <c r="AF24" s="246" t="s">
        <v>315</v>
      </c>
      <c r="AG24" s="246" t="s">
        <v>316</v>
      </c>
      <c r="AH24" s="242">
        <v>17</v>
      </c>
      <c r="AI24" s="247">
        <v>0.2</v>
      </c>
      <c r="AJ24" s="242" t="s">
        <v>98</v>
      </c>
      <c r="AK24" s="247">
        <v>1</v>
      </c>
      <c r="AL24" s="242" t="s">
        <v>122</v>
      </c>
      <c r="AM24" s="229" t="s">
        <v>139</v>
      </c>
      <c r="AN24" s="256" t="s">
        <v>638</v>
      </c>
      <c r="AO24" s="244" t="s">
        <v>714</v>
      </c>
      <c r="AP24" s="230" t="s">
        <v>634</v>
      </c>
      <c r="AQ24" s="230" t="s">
        <v>688</v>
      </c>
      <c r="AR24" s="230" t="s">
        <v>635</v>
      </c>
      <c r="AS24" s="242" t="s">
        <v>94</v>
      </c>
      <c r="AT24" s="256" t="s">
        <v>146</v>
      </c>
      <c r="AU24" s="256" t="s">
        <v>155</v>
      </c>
      <c r="AV24" s="247">
        <v>0.4</v>
      </c>
      <c r="AW24" s="256" t="s">
        <v>161</v>
      </c>
      <c r="AX24" s="256" t="s">
        <v>321</v>
      </c>
      <c r="AY24" s="256" t="s">
        <v>164</v>
      </c>
      <c r="AZ24" s="256" t="s">
        <v>195</v>
      </c>
      <c r="BA24" s="256" t="s">
        <v>169</v>
      </c>
      <c r="BB24" s="256" t="s">
        <v>467</v>
      </c>
      <c r="BC24" s="257">
        <v>0.12</v>
      </c>
      <c r="BD24" s="257">
        <v>1</v>
      </c>
      <c r="BE24" s="258">
        <v>0.12</v>
      </c>
      <c r="BF24" s="259" t="s">
        <v>98</v>
      </c>
      <c r="BG24" s="258">
        <v>1</v>
      </c>
      <c r="BH24" s="259" t="s">
        <v>122</v>
      </c>
      <c r="BI24" s="229" t="s">
        <v>139</v>
      </c>
      <c r="BJ24" s="256" t="s">
        <v>177</v>
      </c>
      <c r="BK24" s="265" t="s">
        <v>641</v>
      </c>
      <c r="BL24" s="231" t="s">
        <v>563</v>
      </c>
      <c r="BM24" s="266">
        <v>46022</v>
      </c>
      <c r="BN24" s="263" t="s">
        <v>639</v>
      </c>
      <c r="BO24" s="243" t="s">
        <v>640</v>
      </c>
      <c r="BP24" s="243" t="s">
        <v>311</v>
      </c>
    </row>
    <row r="25" spans="1:68" s="4" customFormat="1" ht="202.9" customHeight="1" x14ac:dyDescent="0.25">
      <c r="A25" s="240">
        <v>1</v>
      </c>
      <c r="B25" s="241" t="s">
        <v>613</v>
      </c>
      <c r="C25" s="242" t="s">
        <v>11</v>
      </c>
      <c r="D25" s="243" t="s">
        <v>10</v>
      </c>
      <c r="E25" s="230" t="s">
        <v>358</v>
      </c>
      <c r="F25" s="230" t="s">
        <v>346</v>
      </c>
      <c r="G25" s="230" t="s">
        <v>359</v>
      </c>
      <c r="H25" s="238" t="s">
        <v>683</v>
      </c>
      <c r="I25" s="244" t="s">
        <v>715</v>
      </c>
      <c r="J25" s="243" t="s">
        <v>56</v>
      </c>
      <c r="K25" s="243" t="s">
        <v>53</v>
      </c>
      <c r="L25" s="243" t="s">
        <v>54</v>
      </c>
      <c r="M25" s="245">
        <v>1</v>
      </c>
      <c r="N25" s="246"/>
      <c r="O25" s="246" t="s">
        <v>315</v>
      </c>
      <c r="P25" s="246" t="s">
        <v>315</v>
      </c>
      <c r="Q25" s="246" t="s">
        <v>315</v>
      </c>
      <c r="R25" s="246" t="s">
        <v>315</v>
      </c>
      <c r="S25" s="246" t="s">
        <v>315</v>
      </c>
      <c r="T25" s="246" t="s">
        <v>315</v>
      </c>
      <c r="U25" s="246" t="s">
        <v>315</v>
      </c>
      <c r="V25" s="246" t="s">
        <v>315</v>
      </c>
      <c r="W25" s="246" t="s">
        <v>315</v>
      </c>
      <c r="X25" s="246" t="s">
        <v>315</v>
      </c>
      <c r="Y25" s="246" t="s">
        <v>315</v>
      </c>
      <c r="Z25" s="246" t="s">
        <v>315</v>
      </c>
      <c r="AA25" s="246" t="s">
        <v>315</v>
      </c>
      <c r="AB25" s="246" t="s">
        <v>315</v>
      </c>
      <c r="AC25" s="246" t="s">
        <v>315</v>
      </c>
      <c r="AD25" s="246" t="s">
        <v>316</v>
      </c>
      <c r="AE25" s="246" t="s">
        <v>315</v>
      </c>
      <c r="AF25" s="246" t="s">
        <v>315</v>
      </c>
      <c r="AG25" s="246" t="s">
        <v>315</v>
      </c>
      <c r="AH25" s="242">
        <v>18</v>
      </c>
      <c r="AI25" s="247">
        <v>0.2</v>
      </c>
      <c r="AJ25" s="242" t="s">
        <v>98</v>
      </c>
      <c r="AK25" s="247">
        <v>1</v>
      </c>
      <c r="AL25" s="242" t="s">
        <v>122</v>
      </c>
      <c r="AM25" s="229" t="s">
        <v>139</v>
      </c>
      <c r="AN25" s="256" t="s">
        <v>360</v>
      </c>
      <c r="AO25" s="244" t="s">
        <v>716</v>
      </c>
      <c r="AP25" s="230" t="s">
        <v>361</v>
      </c>
      <c r="AQ25" s="230" t="s">
        <v>362</v>
      </c>
      <c r="AR25" s="230" t="s">
        <v>689</v>
      </c>
      <c r="AS25" s="242" t="s">
        <v>94</v>
      </c>
      <c r="AT25" s="256" t="s">
        <v>146</v>
      </c>
      <c r="AU25" s="256" t="s">
        <v>155</v>
      </c>
      <c r="AV25" s="247">
        <v>0.4</v>
      </c>
      <c r="AW25" s="256" t="s">
        <v>159</v>
      </c>
      <c r="AX25" s="256" t="s">
        <v>363</v>
      </c>
      <c r="AY25" s="256" t="s">
        <v>164</v>
      </c>
      <c r="AZ25" s="256" t="s">
        <v>195</v>
      </c>
      <c r="BA25" s="256" t="s">
        <v>169</v>
      </c>
      <c r="BB25" s="256" t="s">
        <v>364</v>
      </c>
      <c r="BC25" s="257">
        <v>0.12</v>
      </c>
      <c r="BD25" s="257">
        <v>1</v>
      </c>
      <c r="BE25" s="258">
        <v>0.12</v>
      </c>
      <c r="BF25" s="259" t="s">
        <v>98</v>
      </c>
      <c r="BG25" s="258">
        <v>1</v>
      </c>
      <c r="BH25" s="259" t="s">
        <v>122</v>
      </c>
      <c r="BI25" s="229" t="s">
        <v>139</v>
      </c>
      <c r="BJ25" s="256" t="s">
        <v>177</v>
      </c>
      <c r="BK25" s="265" t="s">
        <v>642</v>
      </c>
      <c r="BL25" s="231" t="s">
        <v>569</v>
      </c>
      <c r="BM25" s="266">
        <v>46022</v>
      </c>
      <c r="BN25" s="267" t="s">
        <v>365</v>
      </c>
      <c r="BO25" s="243" t="s">
        <v>366</v>
      </c>
      <c r="BP25" s="243" t="s">
        <v>311</v>
      </c>
    </row>
    <row r="26" spans="1:68" s="4" customFormat="1" ht="148.9" customHeight="1" x14ac:dyDescent="0.25">
      <c r="A26" s="240">
        <v>1</v>
      </c>
      <c r="B26" s="241" t="s">
        <v>614</v>
      </c>
      <c r="C26" s="242" t="s">
        <v>13</v>
      </c>
      <c r="D26" s="243" t="s">
        <v>12</v>
      </c>
      <c r="E26" s="230" t="s">
        <v>358</v>
      </c>
      <c r="F26" s="230" t="s">
        <v>346</v>
      </c>
      <c r="G26" s="230" t="s">
        <v>347</v>
      </c>
      <c r="H26" s="230" t="s">
        <v>384</v>
      </c>
      <c r="I26" s="244" t="s">
        <v>717</v>
      </c>
      <c r="J26" s="243" t="s">
        <v>56</v>
      </c>
      <c r="K26" s="243" t="s">
        <v>53</v>
      </c>
      <c r="L26" s="243" t="s">
        <v>54</v>
      </c>
      <c r="M26" s="245">
        <v>1</v>
      </c>
      <c r="N26" s="246"/>
      <c r="O26" s="246" t="s">
        <v>315</v>
      </c>
      <c r="P26" s="246" t="s">
        <v>315</v>
      </c>
      <c r="Q26" s="246" t="s">
        <v>316</v>
      </c>
      <c r="R26" s="246" t="s">
        <v>316</v>
      </c>
      <c r="S26" s="246" t="s">
        <v>315</v>
      </c>
      <c r="T26" s="246" t="s">
        <v>315</v>
      </c>
      <c r="U26" s="246" t="s">
        <v>316</v>
      </c>
      <c r="V26" s="246" t="s">
        <v>316</v>
      </c>
      <c r="W26" s="246" t="s">
        <v>315</v>
      </c>
      <c r="X26" s="246" t="s">
        <v>315</v>
      </c>
      <c r="Y26" s="246" t="s">
        <v>315</v>
      </c>
      <c r="Z26" s="246" t="s">
        <v>315</v>
      </c>
      <c r="AA26" s="246" t="s">
        <v>315</v>
      </c>
      <c r="AB26" s="246" t="s">
        <v>315</v>
      </c>
      <c r="AC26" s="246" t="s">
        <v>315</v>
      </c>
      <c r="AD26" s="246" t="s">
        <v>316</v>
      </c>
      <c r="AE26" s="246" t="s">
        <v>315</v>
      </c>
      <c r="AF26" s="246" t="s">
        <v>315</v>
      </c>
      <c r="AG26" s="246" t="s">
        <v>316</v>
      </c>
      <c r="AH26" s="242">
        <v>13</v>
      </c>
      <c r="AI26" s="247">
        <v>0.2</v>
      </c>
      <c r="AJ26" s="242" t="s">
        <v>98</v>
      </c>
      <c r="AK26" s="247">
        <v>1</v>
      </c>
      <c r="AL26" s="242" t="s">
        <v>122</v>
      </c>
      <c r="AM26" s="229" t="s">
        <v>139</v>
      </c>
      <c r="AN26" s="256" t="s">
        <v>369</v>
      </c>
      <c r="AO26" s="244" t="s">
        <v>718</v>
      </c>
      <c r="AP26" s="230" t="s">
        <v>370</v>
      </c>
      <c r="AQ26" s="230" t="s">
        <v>371</v>
      </c>
      <c r="AR26" s="230" t="s">
        <v>372</v>
      </c>
      <c r="AS26" s="242" t="s">
        <v>94</v>
      </c>
      <c r="AT26" s="256" t="s">
        <v>148</v>
      </c>
      <c r="AU26" s="256" t="s">
        <v>155</v>
      </c>
      <c r="AV26" s="247">
        <v>0.3</v>
      </c>
      <c r="AW26" s="256" t="s">
        <v>159</v>
      </c>
      <c r="AX26" s="256" t="s">
        <v>368</v>
      </c>
      <c r="AY26" s="256" t="s">
        <v>164</v>
      </c>
      <c r="AZ26" s="256" t="s">
        <v>195</v>
      </c>
      <c r="BA26" s="256" t="s">
        <v>169</v>
      </c>
      <c r="BB26" s="256" t="s">
        <v>373</v>
      </c>
      <c r="BC26" s="257">
        <v>0.14000000000000001</v>
      </c>
      <c r="BD26" s="257">
        <v>1</v>
      </c>
      <c r="BE26" s="258">
        <v>9.8000000000000004E-2</v>
      </c>
      <c r="BF26" s="259" t="s">
        <v>98</v>
      </c>
      <c r="BG26" s="258">
        <v>1</v>
      </c>
      <c r="BH26" s="259" t="s">
        <v>122</v>
      </c>
      <c r="BI26" s="229" t="s">
        <v>139</v>
      </c>
      <c r="BJ26" s="256" t="s">
        <v>177</v>
      </c>
      <c r="BK26" s="265" t="s">
        <v>645</v>
      </c>
      <c r="BL26" s="231" t="s">
        <v>572</v>
      </c>
      <c r="BM26" s="266">
        <v>46022</v>
      </c>
      <c r="BN26" s="267" t="s">
        <v>374</v>
      </c>
      <c r="BO26" s="243" t="s">
        <v>375</v>
      </c>
      <c r="BP26" s="243" t="s">
        <v>311</v>
      </c>
    </row>
    <row r="27" spans="1:68" s="4" customFormat="1" ht="148.9" customHeight="1" x14ac:dyDescent="0.25">
      <c r="A27" s="240"/>
      <c r="B27" s="242" t="s">
        <v>614</v>
      </c>
      <c r="C27" s="242" t="s">
        <v>13</v>
      </c>
      <c r="D27" s="243" t="s">
        <v>12</v>
      </c>
      <c r="E27" s="230" t="s">
        <v>358</v>
      </c>
      <c r="F27" s="230" t="s">
        <v>346</v>
      </c>
      <c r="G27" s="230" t="s">
        <v>347</v>
      </c>
      <c r="H27" s="230" t="s">
        <v>384</v>
      </c>
      <c r="I27" s="244" t="s">
        <v>717</v>
      </c>
      <c r="J27" s="243" t="s">
        <v>56</v>
      </c>
      <c r="K27" s="243" t="s">
        <v>53</v>
      </c>
      <c r="L27" s="243" t="s">
        <v>54</v>
      </c>
      <c r="M27" s="245">
        <v>1</v>
      </c>
      <c r="N27" s="246"/>
      <c r="O27" s="246" t="s">
        <v>315</v>
      </c>
      <c r="P27" s="246" t="s">
        <v>315</v>
      </c>
      <c r="Q27" s="246" t="s">
        <v>316</v>
      </c>
      <c r="R27" s="246" t="s">
        <v>316</v>
      </c>
      <c r="S27" s="246" t="s">
        <v>315</v>
      </c>
      <c r="T27" s="246" t="s">
        <v>315</v>
      </c>
      <c r="U27" s="246" t="s">
        <v>316</v>
      </c>
      <c r="V27" s="246" t="s">
        <v>316</v>
      </c>
      <c r="W27" s="246" t="s">
        <v>315</v>
      </c>
      <c r="X27" s="246" t="s">
        <v>315</v>
      </c>
      <c r="Y27" s="246" t="s">
        <v>315</v>
      </c>
      <c r="Z27" s="246" t="s">
        <v>315</v>
      </c>
      <c r="AA27" s="246" t="s">
        <v>315</v>
      </c>
      <c r="AB27" s="246" t="s">
        <v>315</v>
      </c>
      <c r="AC27" s="246" t="s">
        <v>315</v>
      </c>
      <c r="AD27" s="246" t="s">
        <v>316</v>
      </c>
      <c r="AE27" s="246" t="s">
        <v>315</v>
      </c>
      <c r="AF27" s="246" t="s">
        <v>315</v>
      </c>
      <c r="AG27" s="246" t="s">
        <v>316</v>
      </c>
      <c r="AH27" s="242">
        <v>13</v>
      </c>
      <c r="AI27" s="247">
        <v>0.2</v>
      </c>
      <c r="AJ27" s="242" t="s">
        <v>98</v>
      </c>
      <c r="AK27" s="247">
        <v>1</v>
      </c>
      <c r="AL27" s="242" t="s">
        <v>122</v>
      </c>
      <c r="AM27" s="229" t="s">
        <v>139</v>
      </c>
      <c r="AN27" s="256" t="s">
        <v>376</v>
      </c>
      <c r="AO27" s="244" t="s">
        <v>719</v>
      </c>
      <c r="AP27" s="230" t="s">
        <v>377</v>
      </c>
      <c r="AQ27" s="230" t="s">
        <v>378</v>
      </c>
      <c r="AR27" s="230" t="s">
        <v>643</v>
      </c>
      <c r="AS27" s="242" t="s">
        <v>94</v>
      </c>
      <c r="AT27" s="256" t="s">
        <v>148</v>
      </c>
      <c r="AU27" s="256" t="s">
        <v>155</v>
      </c>
      <c r="AV27" s="247">
        <v>0.3</v>
      </c>
      <c r="AW27" s="256" t="s">
        <v>159</v>
      </c>
      <c r="AX27" s="256" t="s">
        <v>379</v>
      </c>
      <c r="AY27" s="256" t="s">
        <v>164</v>
      </c>
      <c r="AZ27" s="256" t="s">
        <v>188</v>
      </c>
      <c r="BA27" s="256" t="s">
        <v>169</v>
      </c>
      <c r="BB27" s="256" t="s">
        <v>380</v>
      </c>
      <c r="BC27" s="257">
        <v>9.8000000000000004E-2</v>
      </c>
      <c r="BD27" s="257">
        <v>1</v>
      </c>
      <c r="BE27" s="258">
        <v>9.8000000000000004E-2</v>
      </c>
      <c r="BF27" s="259" t="s">
        <v>98</v>
      </c>
      <c r="BG27" s="258">
        <v>1</v>
      </c>
      <c r="BH27" s="259" t="s">
        <v>122</v>
      </c>
      <c r="BI27" s="229" t="s">
        <v>139</v>
      </c>
      <c r="BJ27" s="256" t="s">
        <v>177</v>
      </c>
      <c r="BK27" s="265" t="s">
        <v>312</v>
      </c>
      <c r="BL27" s="231" t="s">
        <v>312</v>
      </c>
      <c r="BM27" s="266" t="s">
        <v>312</v>
      </c>
      <c r="BN27" s="267" t="s">
        <v>374</v>
      </c>
      <c r="BO27" s="243" t="s">
        <v>381</v>
      </c>
      <c r="BP27" s="243" t="s">
        <v>312</v>
      </c>
    </row>
    <row r="28" spans="1:68" s="4" customFormat="1" ht="227.45" customHeight="1" x14ac:dyDescent="0.25">
      <c r="A28" s="240">
        <v>2</v>
      </c>
      <c r="B28" s="241" t="s">
        <v>615</v>
      </c>
      <c r="C28" s="242" t="s">
        <v>13</v>
      </c>
      <c r="D28" s="243" t="s">
        <v>12</v>
      </c>
      <c r="E28" s="230" t="s">
        <v>358</v>
      </c>
      <c r="F28" s="230" t="s">
        <v>385</v>
      </c>
      <c r="G28" s="230" t="s">
        <v>386</v>
      </c>
      <c r="H28" s="238" t="s">
        <v>649</v>
      </c>
      <c r="I28" s="244" t="s">
        <v>720</v>
      </c>
      <c r="J28" s="243" t="s">
        <v>56</v>
      </c>
      <c r="K28" s="243" t="s">
        <v>53</v>
      </c>
      <c r="L28" s="243" t="s">
        <v>54</v>
      </c>
      <c r="M28" s="245">
        <v>1</v>
      </c>
      <c r="N28" s="246"/>
      <c r="O28" s="246" t="s">
        <v>315</v>
      </c>
      <c r="P28" s="246" t="s">
        <v>315</v>
      </c>
      <c r="Q28" s="246" t="s">
        <v>315</v>
      </c>
      <c r="R28" s="246" t="s">
        <v>315</v>
      </c>
      <c r="S28" s="246" t="s">
        <v>315</v>
      </c>
      <c r="T28" s="246" t="s">
        <v>315</v>
      </c>
      <c r="U28" s="246" t="s">
        <v>315</v>
      </c>
      <c r="V28" s="246" t="s">
        <v>315</v>
      </c>
      <c r="W28" s="246" t="s">
        <v>315</v>
      </c>
      <c r="X28" s="246" t="s">
        <v>315</v>
      </c>
      <c r="Y28" s="246" t="s">
        <v>315</v>
      </c>
      <c r="Z28" s="246" t="s">
        <v>315</v>
      </c>
      <c r="AA28" s="246" t="s">
        <v>315</v>
      </c>
      <c r="AB28" s="246" t="s">
        <v>315</v>
      </c>
      <c r="AC28" s="246" t="s">
        <v>315</v>
      </c>
      <c r="AD28" s="246" t="s">
        <v>316</v>
      </c>
      <c r="AE28" s="246" t="s">
        <v>315</v>
      </c>
      <c r="AF28" s="246" t="s">
        <v>315</v>
      </c>
      <c r="AG28" s="246" t="s">
        <v>316</v>
      </c>
      <c r="AH28" s="242">
        <v>17</v>
      </c>
      <c r="AI28" s="247">
        <v>0.2</v>
      </c>
      <c r="AJ28" s="242" t="s">
        <v>98</v>
      </c>
      <c r="AK28" s="247">
        <v>1</v>
      </c>
      <c r="AL28" s="242" t="s">
        <v>122</v>
      </c>
      <c r="AM28" s="229" t="s">
        <v>139</v>
      </c>
      <c r="AN28" s="256" t="s">
        <v>382</v>
      </c>
      <c r="AO28" s="244" t="s">
        <v>721</v>
      </c>
      <c r="AP28" s="238" t="s">
        <v>650</v>
      </c>
      <c r="AQ28" s="238" t="s">
        <v>651</v>
      </c>
      <c r="AR28" s="238" t="s">
        <v>652</v>
      </c>
      <c r="AS28" s="242" t="s">
        <v>94</v>
      </c>
      <c r="AT28" s="256" t="s">
        <v>146</v>
      </c>
      <c r="AU28" s="256" t="s">
        <v>155</v>
      </c>
      <c r="AV28" s="247">
        <v>0.4</v>
      </c>
      <c r="AW28" s="256" t="s">
        <v>159</v>
      </c>
      <c r="AX28" s="237" t="s">
        <v>653</v>
      </c>
      <c r="AY28" s="256" t="s">
        <v>164</v>
      </c>
      <c r="AZ28" s="256" t="s">
        <v>195</v>
      </c>
      <c r="BA28" s="256" t="s">
        <v>169</v>
      </c>
      <c r="BB28" s="237" t="s">
        <v>654</v>
      </c>
      <c r="BC28" s="257">
        <v>0.12</v>
      </c>
      <c r="BD28" s="257">
        <v>1</v>
      </c>
      <c r="BE28" s="258">
        <v>0.12</v>
      </c>
      <c r="BF28" s="259" t="s">
        <v>98</v>
      </c>
      <c r="BG28" s="258">
        <v>1</v>
      </c>
      <c r="BH28" s="259" t="s">
        <v>122</v>
      </c>
      <c r="BI28" s="229" t="s">
        <v>139</v>
      </c>
      <c r="BJ28" s="256" t="s">
        <v>177</v>
      </c>
      <c r="BK28" s="265" t="s">
        <v>644</v>
      </c>
      <c r="BL28" s="231" t="s">
        <v>646</v>
      </c>
      <c r="BM28" s="266">
        <v>46022</v>
      </c>
      <c r="BN28" s="267" t="s">
        <v>387</v>
      </c>
      <c r="BO28" s="264" t="s">
        <v>655</v>
      </c>
      <c r="BP28" s="243" t="s">
        <v>311</v>
      </c>
    </row>
    <row r="29" spans="1:68" s="4" customFormat="1" ht="180" thickBot="1" x14ac:dyDescent="0.3">
      <c r="A29" s="240">
        <v>1</v>
      </c>
      <c r="B29" s="241" t="s">
        <v>616</v>
      </c>
      <c r="C29" s="242" t="s">
        <v>15</v>
      </c>
      <c r="D29" s="243" t="s">
        <v>14</v>
      </c>
      <c r="E29" s="230" t="s">
        <v>224</v>
      </c>
      <c r="F29" s="230" t="s">
        <v>313</v>
      </c>
      <c r="G29" s="230" t="s">
        <v>347</v>
      </c>
      <c r="H29" s="230" t="s">
        <v>388</v>
      </c>
      <c r="I29" s="244" t="s">
        <v>722</v>
      </c>
      <c r="J29" s="243" t="s">
        <v>56</v>
      </c>
      <c r="K29" s="243" t="s">
        <v>53</v>
      </c>
      <c r="L29" s="243" t="s">
        <v>54</v>
      </c>
      <c r="M29" s="245">
        <v>1</v>
      </c>
      <c r="N29" s="246"/>
      <c r="O29" s="246" t="s">
        <v>315</v>
      </c>
      <c r="P29" s="246" t="s">
        <v>315</v>
      </c>
      <c r="Q29" s="246" t="s">
        <v>315</v>
      </c>
      <c r="R29" s="246" t="s">
        <v>315</v>
      </c>
      <c r="S29" s="246" t="s">
        <v>315</v>
      </c>
      <c r="T29" s="246" t="s">
        <v>315</v>
      </c>
      <c r="U29" s="246" t="s">
        <v>315</v>
      </c>
      <c r="V29" s="246" t="s">
        <v>315</v>
      </c>
      <c r="W29" s="246" t="s">
        <v>315</v>
      </c>
      <c r="X29" s="246" t="s">
        <v>315</v>
      </c>
      <c r="Y29" s="246" t="s">
        <v>315</v>
      </c>
      <c r="Z29" s="246" t="s">
        <v>315</v>
      </c>
      <c r="AA29" s="246" t="s">
        <v>315</v>
      </c>
      <c r="AB29" s="246" t="s">
        <v>315</v>
      </c>
      <c r="AC29" s="246" t="s">
        <v>315</v>
      </c>
      <c r="AD29" s="246" t="s">
        <v>316</v>
      </c>
      <c r="AE29" s="246" t="s">
        <v>315</v>
      </c>
      <c r="AF29" s="246" t="s">
        <v>315</v>
      </c>
      <c r="AG29" s="246" t="s">
        <v>316</v>
      </c>
      <c r="AH29" s="242">
        <v>17</v>
      </c>
      <c r="AI29" s="247">
        <v>0.2</v>
      </c>
      <c r="AJ29" s="242" t="s">
        <v>98</v>
      </c>
      <c r="AK29" s="247">
        <v>1</v>
      </c>
      <c r="AL29" s="242" t="s">
        <v>122</v>
      </c>
      <c r="AM29" s="229" t="s">
        <v>139</v>
      </c>
      <c r="AN29" s="256" t="s">
        <v>389</v>
      </c>
      <c r="AO29" s="244" t="s">
        <v>723</v>
      </c>
      <c r="AP29" s="230" t="s">
        <v>390</v>
      </c>
      <c r="AQ29" s="238" t="s">
        <v>391</v>
      </c>
      <c r="AR29" s="238" t="s">
        <v>657</v>
      </c>
      <c r="AS29" s="242" t="s">
        <v>94</v>
      </c>
      <c r="AT29" s="256" t="s">
        <v>146</v>
      </c>
      <c r="AU29" s="256" t="s">
        <v>155</v>
      </c>
      <c r="AV29" s="247">
        <v>0.4</v>
      </c>
      <c r="AW29" s="256" t="s">
        <v>159</v>
      </c>
      <c r="AX29" s="256" t="s">
        <v>392</v>
      </c>
      <c r="AY29" s="256" t="s">
        <v>164</v>
      </c>
      <c r="AZ29" s="256" t="s">
        <v>195</v>
      </c>
      <c r="BA29" s="256" t="s">
        <v>169</v>
      </c>
      <c r="BB29" s="256" t="s">
        <v>393</v>
      </c>
      <c r="BC29" s="257">
        <v>0.12</v>
      </c>
      <c r="BD29" s="257">
        <v>1</v>
      </c>
      <c r="BE29" s="258">
        <v>0.12</v>
      </c>
      <c r="BF29" s="259" t="s">
        <v>98</v>
      </c>
      <c r="BG29" s="258">
        <v>1</v>
      </c>
      <c r="BH29" s="259" t="s">
        <v>122</v>
      </c>
      <c r="BI29" s="229" t="s">
        <v>139</v>
      </c>
      <c r="BJ29" s="256" t="s">
        <v>177</v>
      </c>
      <c r="BK29" s="265" t="s">
        <v>656</v>
      </c>
      <c r="BL29" s="231" t="s">
        <v>575</v>
      </c>
      <c r="BM29" s="266">
        <v>46022</v>
      </c>
      <c r="BN29" s="267" t="s">
        <v>394</v>
      </c>
      <c r="BO29" s="243" t="s">
        <v>395</v>
      </c>
      <c r="BP29" s="243" t="s">
        <v>311</v>
      </c>
    </row>
    <row r="30" spans="1:68" s="4" customFormat="1" ht="336" customHeight="1" x14ac:dyDescent="0.25">
      <c r="A30" s="240">
        <v>1</v>
      </c>
      <c r="B30" s="241" t="s">
        <v>617</v>
      </c>
      <c r="C30" s="242" t="s">
        <v>15</v>
      </c>
      <c r="D30" s="243" t="s">
        <v>16</v>
      </c>
      <c r="E30" s="230" t="s">
        <v>224</v>
      </c>
      <c r="F30" s="230" t="s">
        <v>385</v>
      </c>
      <c r="G30" s="230" t="s">
        <v>347</v>
      </c>
      <c r="H30" s="230" t="s">
        <v>402</v>
      </c>
      <c r="I30" s="244" t="s">
        <v>724</v>
      </c>
      <c r="J30" s="243" t="s">
        <v>56</v>
      </c>
      <c r="K30" s="243" t="s">
        <v>53</v>
      </c>
      <c r="L30" s="243" t="s">
        <v>54</v>
      </c>
      <c r="M30" s="245">
        <v>1</v>
      </c>
      <c r="N30" s="246"/>
      <c r="O30" s="246" t="s">
        <v>315</v>
      </c>
      <c r="P30" s="246" t="s">
        <v>315</v>
      </c>
      <c r="Q30" s="246" t="s">
        <v>315</v>
      </c>
      <c r="R30" s="246" t="s">
        <v>315</v>
      </c>
      <c r="S30" s="246" t="s">
        <v>315</v>
      </c>
      <c r="T30" s="246" t="s">
        <v>315</v>
      </c>
      <c r="U30" s="246" t="s">
        <v>315</v>
      </c>
      <c r="V30" s="246" t="s">
        <v>315</v>
      </c>
      <c r="W30" s="246" t="s">
        <v>315</v>
      </c>
      <c r="X30" s="246" t="s">
        <v>315</v>
      </c>
      <c r="Y30" s="246" t="s">
        <v>315</v>
      </c>
      <c r="Z30" s="246" t="s">
        <v>315</v>
      </c>
      <c r="AA30" s="246" t="s">
        <v>315</v>
      </c>
      <c r="AB30" s="246" t="s">
        <v>315</v>
      </c>
      <c r="AC30" s="246" t="s">
        <v>315</v>
      </c>
      <c r="AD30" s="246" t="s">
        <v>316</v>
      </c>
      <c r="AE30" s="246" t="s">
        <v>315</v>
      </c>
      <c r="AF30" s="246" t="s">
        <v>315</v>
      </c>
      <c r="AG30" s="246" t="s">
        <v>316</v>
      </c>
      <c r="AH30" s="242">
        <v>17</v>
      </c>
      <c r="AI30" s="247">
        <v>0.2</v>
      </c>
      <c r="AJ30" s="242" t="s">
        <v>98</v>
      </c>
      <c r="AK30" s="247">
        <v>1</v>
      </c>
      <c r="AL30" s="242" t="s">
        <v>122</v>
      </c>
      <c r="AM30" s="229" t="s">
        <v>139</v>
      </c>
      <c r="AN30" s="256" t="s">
        <v>396</v>
      </c>
      <c r="AO30" s="244" t="s">
        <v>725</v>
      </c>
      <c r="AP30" s="230" t="s">
        <v>397</v>
      </c>
      <c r="AQ30" s="268" t="s">
        <v>692</v>
      </c>
      <c r="AR30" s="230" t="s">
        <v>398</v>
      </c>
      <c r="AS30" s="242" t="s">
        <v>94</v>
      </c>
      <c r="AT30" s="256" t="s">
        <v>146</v>
      </c>
      <c r="AU30" s="256" t="s">
        <v>155</v>
      </c>
      <c r="AV30" s="247">
        <v>0.4</v>
      </c>
      <c r="AW30" s="256" t="s">
        <v>159</v>
      </c>
      <c r="AX30" s="256" t="s">
        <v>399</v>
      </c>
      <c r="AY30" s="256" t="s">
        <v>164</v>
      </c>
      <c r="AZ30" s="256" t="s">
        <v>195</v>
      </c>
      <c r="BA30" s="256" t="s">
        <v>169</v>
      </c>
      <c r="BB30" s="256" t="s">
        <v>400</v>
      </c>
      <c r="BC30" s="257">
        <v>0.12</v>
      </c>
      <c r="BD30" s="257">
        <v>1</v>
      </c>
      <c r="BE30" s="258">
        <v>0.12</v>
      </c>
      <c r="BF30" s="259" t="s">
        <v>98</v>
      </c>
      <c r="BG30" s="258">
        <v>1</v>
      </c>
      <c r="BH30" s="259" t="s">
        <v>122</v>
      </c>
      <c r="BI30" s="229" t="s">
        <v>139</v>
      </c>
      <c r="BJ30" s="256" t="s">
        <v>177</v>
      </c>
      <c r="BK30" s="265" t="s">
        <v>658</v>
      </c>
      <c r="BL30" s="231" t="s">
        <v>578</v>
      </c>
      <c r="BM30" s="266">
        <v>46022</v>
      </c>
      <c r="BN30" s="267" t="s">
        <v>403</v>
      </c>
      <c r="BO30" s="243" t="s">
        <v>690</v>
      </c>
      <c r="BP30" s="264" t="s">
        <v>691</v>
      </c>
    </row>
    <row r="31" spans="1:68" s="4" customFormat="1" ht="156" x14ac:dyDescent="0.25">
      <c r="A31" s="240">
        <v>1</v>
      </c>
      <c r="B31" s="241" t="s">
        <v>618</v>
      </c>
      <c r="C31" s="242" t="s">
        <v>18</v>
      </c>
      <c r="D31" s="243" t="s">
        <v>17</v>
      </c>
      <c r="E31" s="230" t="s">
        <v>224</v>
      </c>
      <c r="F31" s="230" t="s">
        <v>346</v>
      </c>
      <c r="G31" s="230" t="s">
        <v>386</v>
      </c>
      <c r="H31" s="230" t="s">
        <v>411</v>
      </c>
      <c r="I31" s="244" t="s">
        <v>726</v>
      </c>
      <c r="J31" s="243" t="s">
        <v>56</v>
      </c>
      <c r="K31" s="243" t="s">
        <v>53</v>
      </c>
      <c r="L31" s="243" t="s">
        <v>54</v>
      </c>
      <c r="M31" s="245">
        <v>1</v>
      </c>
      <c r="N31" s="246"/>
      <c r="O31" s="246" t="s">
        <v>315</v>
      </c>
      <c r="P31" s="246" t="s">
        <v>315</v>
      </c>
      <c r="Q31" s="246" t="s">
        <v>315</v>
      </c>
      <c r="R31" s="246" t="s">
        <v>315</v>
      </c>
      <c r="S31" s="246" t="s">
        <v>315</v>
      </c>
      <c r="T31" s="246" t="s">
        <v>315</v>
      </c>
      <c r="U31" s="246" t="s">
        <v>315</v>
      </c>
      <c r="V31" s="246" t="s">
        <v>315</v>
      </c>
      <c r="W31" s="246" t="s">
        <v>315</v>
      </c>
      <c r="X31" s="246" t="s">
        <v>315</v>
      </c>
      <c r="Y31" s="246" t="s">
        <v>315</v>
      </c>
      <c r="Z31" s="246" t="s">
        <v>315</v>
      </c>
      <c r="AA31" s="246" t="s">
        <v>315</v>
      </c>
      <c r="AB31" s="246" t="s">
        <v>315</v>
      </c>
      <c r="AC31" s="246" t="s">
        <v>315</v>
      </c>
      <c r="AD31" s="246" t="s">
        <v>316</v>
      </c>
      <c r="AE31" s="246" t="s">
        <v>315</v>
      </c>
      <c r="AF31" s="246" t="s">
        <v>315</v>
      </c>
      <c r="AG31" s="246" t="s">
        <v>316</v>
      </c>
      <c r="AH31" s="242">
        <v>17</v>
      </c>
      <c r="AI31" s="247">
        <v>0.2</v>
      </c>
      <c r="AJ31" s="242" t="s">
        <v>98</v>
      </c>
      <c r="AK31" s="247">
        <v>1</v>
      </c>
      <c r="AL31" s="242" t="s">
        <v>122</v>
      </c>
      <c r="AM31" s="229" t="s">
        <v>139</v>
      </c>
      <c r="AN31" s="256" t="s">
        <v>412</v>
      </c>
      <c r="AO31" s="244" t="s">
        <v>727</v>
      </c>
      <c r="AP31" s="230" t="s">
        <v>413</v>
      </c>
      <c r="AQ31" s="230" t="s">
        <v>414</v>
      </c>
      <c r="AR31" s="238" t="s">
        <v>693</v>
      </c>
      <c r="AS31" s="242" t="s">
        <v>94</v>
      </c>
      <c r="AT31" s="256" t="s">
        <v>146</v>
      </c>
      <c r="AU31" s="256" t="s">
        <v>155</v>
      </c>
      <c r="AV31" s="247">
        <v>0.4</v>
      </c>
      <c r="AW31" s="256" t="s">
        <v>159</v>
      </c>
      <c r="AX31" s="256" t="s">
        <v>415</v>
      </c>
      <c r="AY31" s="256" t="s">
        <v>164</v>
      </c>
      <c r="AZ31" s="256" t="s">
        <v>195</v>
      </c>
      <c r="BA31" s="256" t="s">
        <v>169</v>
      </c>
      <c r="BB31" s="256" t="s">
        <v>416</v>
      </c>
      <c r="BC31" s="257">
        <v>0.12</v>
      </c>
      <c r="BD31" s="257">
        <v>1</v>
      </c>
      <c r="BE31" s="258">
        <v>7.1999999999999995E-2</v>
      </c>
      <c r="BF31" s="259" t="s">
        <v>98</v>
      </c>
      <c r="BG31" s="258">
        <v>1</v>
      </c>
      <c r="BH31" s="259" t="s">
        <v>122</v>
      </c>
      <c r="BI31" s="229" t="s">
        <v>139</v>
      </c>
      <c r="BJ31" s="256" t="s">
        <v>177</v>
      </c>
      <c r="BK31" s="265" t="s">
        <v>659</v>
      </c>
      <c r="BL31" s="231" t="s">
        <v>587</v>
      </c>
      <c r="BM31" s="266">
        <v>46022</v>
      </c>
      <c r="BN31" s="263" t="s">
        <v>661</v>
      </c>
      <c r="BO31" s="243" t="s">
        <v>417</v>
      </c>
      <c r="BP31" s="243" t="s">
        <v>311</v>
      </c>
    </row>
    <row r="32" spans="1:68" s="4" customFormat="1" ht="184.5" x14ac:dyDescent="0.25">
      <c r="A32" s="240"/>
      <c r="B32" s="242" t="s">
        <v>618</v>
      </c>
      <c r="C32" s="242" t="s">
        <v>18</v>
      </c>
      <c r="D32" s="243" t="s">
        <v>17</v>
      </c>
      <c r="E32" s="230" t="s">
        <v>224</v>
      </c>
      <c r="F32" s="230" t="s">
        <v>346</v>
      </c>
      <c r="G32" s="230" t="s">
        <v>386</v>
      </c>
      <c r="H32" s="230" t="s">
        <v>411</v>
      </c>
      <c r="I32" s="244" t="s">
        <v>726</v>
      </c>
      <c r="J32" s="243" t="s">
        <v>56</v>
      </c>
      <c r="K32" s="243" t="s">
        <v>53</v>
      </c>
      <c r="L32" s="243" t="s">
        <v>54</v>
      </c>
      <c r="M32" s="245">
        <v>1</v>
      </c>
      <c r="N32" s="246"/>
      <c r="O32" s="246" t="s">
        <v>315</v>
      </c>
      <c r="P32" s="246" t="s">
        <v>315</v>
      </c>
      <c r="Q32" s="246" t="s">
        <v>315</v>
      </c>
      <c r="R32" s="246" t="s">
        <v>315</v>
      </c>
      <c r="S32" s="246" t="s">
        <v>315</v>
      </c>
      <c r="T32" s="246" t="s">
        <v>315</v>
      </c>
      <c r="U32" s="246" t="s">
        <v>315</v>
      </c>
      <c r="V32" s="246" t="s">
        <v>315</v>
      </c>
      <c r="W32" s="246" t="s">
        <v>315</v>
      </c>
      <c r="X32" s="246" t="s">
        <v>315</v>
      </c>
      <c r="Y32" s="246" t="s">
        <v>315</v>
      </c>
      <c r="Z32" s="246" t="s">
        <v>315</v>
      </c>
      <c r="AA32" s="246" t="s">
        <v>315</v>
      </c>
      <c r="AB32" s="246" t="s">
        <v>315</v>
      </c>
      <c r="AC32" s="246" t="s">
        <v>315</v>
      </c>
      <c r="AD32" s="246" t="s">
        <v>316</v>
      </c>
      <c r="AE32" s="246" t="s">
        <v>315</v>
      </c>
      <c r="AF32" s="246" t="s">
        <v>315</v>
      </c>
      <c r="AG32" s="246" t="s">
        <v>316</v>
      </c>
      <c r="AH32" s="242">
        <v>17</v>
      </c>
      <c r="AI32" s="247">
        <v>0.2</v>
      </c>
      <c r="AJ32" s="242" t="s">
        <v>98</v>
      </c>
      <c r="AK32" s="247">
        <v>1</v>
      </c>
      <c r="AL32" s="242" t="s">
        <v>122</v>
      </c>
      <c r="AM32" s="229" t="s">
        <v>139</v>
      </c>
      <c r="AN32" s="256" t="s">
        <v>418</v>
      </c>
      <c r="AO32" s="244" t="s">
        <v>728</v>
      </c>
      <c r="AP32" s="230" t="s">
        <v>419</v>
      </c>
      <c r="AQ32" s="230" t="s">
        <v>420</v>
      </c>
      <c r="AR32" s="230" t="s">
        <v>421</v>
      </c>
      <c r="AS32" s="242" t="s">
        <v>94</v>
      </c>
      <c r="AT32" s="256" t="s">
        <v>146</v>
      </c>
      <c r="AU32" s="256" t="s">
        <v>155</v>
      </c>
      <c r="AV32" s="247">
        <v>0.4</v>
      </c>
      <c r="AW32" s="256" t="s">
        <v>159</v>
      </c>
      <c r="AX32" s="256" t="s">
        <v>422</v>
      </c>
      <c r="AY32" s="256" t="s">
        <v>164</v>
      </c>
      <c r="AZ32" s="256" t="s">
        <v>195</v>
      </c>
      <c r="BA32" s="256" t="s">
        <v>169</v>
      </c>
      <c r="BB32" s="256" t="s">
        <v>423</v>
      </c>
      <c r="BC32" s="257">
        <v>7.1999999999999995E-2</v>
      </c>
      <c r="BD32" s="257">
        <v>1</v>
      </c>
      <c r="BE32" s="258">
        <v>7.1999999999999995E-2</v>
      </c>
      <c r="BF32" s="259" t="s">
        <v>98</v>
      </c>
      <c r="BG32" s="258">
        <v>1</v>
      </c>
      <c r="BH32" s="259" t="s">
        <v>122</v>
      </c>
      <c r="BI32" s="229" t="s">
        <v>139</v>
      </c>
      <c r="BJ32" s="256" t="s">
        <v>177</v>
      </c>
      <c r="BK32" s="265" t="s">
        <v>312</v>
      </c>
      <c r="BL32" s="231" t="s">
        <v>312</v>
      </c>
      <c r="BM32" s="266" t="s">
        <v>312</v>
      </c>
      <c r="BN32" s="267" t="s">
        <v>661</v>
      </c>
      <c r="BO32" s="243" t="s">
        <v>424</v>
      </c>
      <c r="BP32" s="243" t="s">
        <v>312</v>
      </c>
    </row>
    <row r="33" spans="1:68" s="4" customFormat="1" ht="201" x14ac:dyDescent="0.25">
      <c r="A33" s="240">
        <v>2</v>
      </c>
      <c r="B33" s="241" t="s">
        <v>619</v>
      </c>
      <c r="C33" s="242" t="s">
        <v>18</v>
      </c>
      <c r="D33" s="243" t="s">
        <v>17</v>
      </c>
      <c r="E33" s="230" t="s">
        <v>224</v>
      </c>
      <c r="F33" s="230" t="s">
        <v>385</v>
      </c>
      <c r="G33" s="230" t="s">
        <v>347</v>
      </c>
      <c r="H33" s="230" t="s">
        <v>425</v>
      </c>
      <c r="I33" s="244" t="s">
        <v>729</v>
      </c>
      <c r="J33" s="243" t="s">
        <v>56</v>
      </c>
      <c r="K33" s="243" t="s">
        <v>53</v>
      </c>
      <c r="L33" s="243" t="s">
        <v>54</v>
      </c>
      <c r="M33" s="245">
        <v>1</v>
      </c>
      <c r="N33" s="246"/>
      <c r="O33" s="246" t="s">
        <v>315</v>
      </c>
      <c r="P33" s="246" t="s">
        <v>315</v>
      </c>
      <c r="Q33" s="246" t="s">
        <v>315</v>
      </c>
      <c r="R33" s="246" t="s">
        <v>315</v>
      </c>
      <c r="S33" s="246" t="s">
        <v>315</v>
      </c>
      <c r="T33" s="246" t="s">
        <v>315</v>
      </c>
      <c r="U33" s="246" t="s">
        <v>315</v>
      </c>
      <c r="V33" s="246" t="s">
        <v>315</v>
      </c>
      <c r="W33" s="246" t="s">
        <v>315</v>
      </c>
      <c r="X33" s="246" t="s">
        <v>315</v>
      </c>
      <c r="Y33" s="246" t="s">
        <v>315</v>
      </c>
      <c r="Z33" s="246" t="s">
        <v>315</v>
      </c>
      <c r="AA33" s="246" t="s">
        <v>315</v>
      </c>
      <c r="AB33" s="246" t="s">
        <v>315</v>
      </c>
      <c r="AC33" s="246" t="s">
        <v>315</v>
      </c>
      <c r="AD33" s="246" t="s">
        <v>316</v>
      </c>
      <c r="AE33" s="246" t="s">
        <v>315</v>
      </c>
      <c r="AF33" s="246" t="s">
        <v>315</v>
      </c>
      <c r="AG33" s="246" t="s">
        <v>316</v>
      </c>
      <c r="AH33" s="242">
        <v>17</v>
      </c>
      <c r="AI33" s="247">
        <v>0.2</v>
      </c>
      <c r="AJ33" s="242" t="s">
        <v>98</v>
      </c>
      <c r="AK33" s="247">
        <v>1</v>
      </c>
      <c r="AL33" s="242" t="s">
        <v>122</v>
      </c>
      <c r="AM33" s="229" t="s">
        <v>139</v>
      </c>
      <c r="AN33" s="256" t="s">
        <v>405</v>
      </c>
      <c r="AO33" s="244" t="s">
        <v>730</v>
      </c>
      <c r="AP33" s="230" t="s">
        <v>406</v>
      </c>
      <c r="AQ33" s="230" t="s">
        <v>407</v>
      </c>
      <c r="AR33" s="230" t="s">
        <v>408</v>
      </c>
      <c r="AS33" s="242" t="s">
        <v>94</v>
      </c>
      <c r="AT33" s="256" t="s">
        <v>146</v>
      </c>
      <c r="AU33" s="256" t="s">
        <v>155</v>
      </c>
      <c r="AV33" s="247">
        <v>0.4</v>
      </c>
      <c r="AW33" s="256" t="s">
        <v>159</v>
      </c>
      <c r="AX33" s="256" t="s">
        <v>404</v>
      </c>
      <c r="AY33" s="256" t="s">
        <v>164</v>
      </c>
      <c r="AZ33" s="256" t="s">
        <v>188</v>
      </c>
      <c r="BA33" s="256" t="s">
        <v>169</v>
      </c>
      <c r="BB33" s="256" t="s">
        <v>409</v>
      </c>
      <c r="BC33" s="257">
        <v>0.12</v>
      </c>
      <c r="BD33" s="257">
        <v>1</v>
      </c>
      <c r="BE33" s="258">
        <v>0.12</v>
      </c>
      <c r="BF33" s="259" t="s">
        <v>98</v>
      </c>
      <c r="BG33" s="258">
        <v>1</v>
      </c>
      <c r="BH33" s="259" t="s">
        <v>122</v>
      </c>
      <c r="BI33" s="229" t="s">
        <v>139</v>
      </c>
      <c r="BJ33" s="256" t="s">
        <v>177</v>
      </c>
      <c r="BK33" s="265" t="s">
        <v>660</v>
      </c>
      <c r="BL33" s="231" t="s">
        <v>731</v>
      </c>
      <c r="BM33" s="266">
        <v>46022</v>
      </c>
      <c r="BN33" s="267" t="s">
        <v>426</v>
      </c>
      <c r="BO33" s="243" t="s">
        <v>410</v>
      </c>
      <c r="BP33" s="243" t="s">
        <v>311</v>
      </c>
    </row>
    <row r="34" spans="1:68" s="4" customFormat="1" ht="165" x14ac:dyDescent="0.25">
      <c r="A34" s="240">
        <v>1</v>
      </c>
      <c r="B34" s="241" t="s">
        <v>620</v>
      </c>
      <c r="C34" s="242" t="s">
        <v>20</v>
      </c>
      <c r="D34" s="243" t="s">
        <v>19</v>
      </c>
      <c r="E34" s="230" t="s">
        <v>310</v>
      </c>
      <c r="F34" s="230" t="s">
        <v>385</v>
      </c>
      <c r="G34" s="230" t="s">
        <v>347</v>
      </c>
      <c r="H34" s="230" t="s">
        <v>434</v>
      </c>
      <c r="I34" s="244" t="s">
        <v>732</v>
      </c>
      <c r="J34" s="243" t="s">
        <v>56</v>
      </c>
      <c r="K34" s="243" t="s">
        <v>53</v>
      </c>
      <c r="L34" s="243" t="s">
        <v>54</v>
      </c>
      <c r="M34" s="245">
        <v>1</v>
      </c>
      <c r="N34" s="246"/>
      <c r="O34" s="246" t="s">
        <v>315</v>
      </c>
      <c r="P34" s="246" t="s">
        <v>315</v>
      </c>
      <c r="Q34" s="246" t="s">
        <v>315</v>
      </c>
      <c r="R34" s="246" t="s">
        <v>316</v>
      </c>
      <c r="S34" s="246" t="s">
        <v>315</v>
      </c>
      <c r="T34" s="246" t="s">
        <v>315</v>
      </c>
      <c r="U34" s="246" t="s">
        <v>315</v>
      </c>
      <c r="V34" s="246" t="s">
        <v>315</v>
      </c>
      <c r="W34" s="246" t="s">
        <v>316</v>
      </c>
      <c r="X34" s="246" t="s">
        <v>315</v>
      </c>
      <c r="Y34" s="246" t="s">
        <v>315</v>
      </c>
      <c r="Z34" s="246" t="s">
        <v>315</v>
      </c>
      <c r="AA34" s="246" t="s">
        <v>315</v>
      </c>
      <c r="AB34" s="246" t="s">
        <v>315</v>
      </c>
      <c r="AC34" s="246" t="s">
        <v>316</v>
      </c>
      <c r="AD34" s="246" t="s">
        <v>316</v>
      </c>
      <c r="AE34" s="246" t="s">
        <v>315</v>
      </c>
      <c r="AF34" s="246" t="s">
        <v>315</v>
      </c>
      <c r="AG34" s="246" t="s">
        <v>316</v>
      </c>
      <c r="AH34" s="242">
        <v>14</v>
      </c>
      <c r="AI34" s="247">
        <v>0.2</v>
      </c>
      <c r="AJ34" s="242" t="s">
        <v>98</v>
      </c>
      <c r="AK34" s="247">
        <v>1</v>
      </c>
      <c r="AL34" s="242" t="s">
        <v>122</v>
      </c>
      <c r="AM34" s="229" t="s">
        <v>139</v>
      </c>
      <c r="AN34" s="256" t="s">
        <v>429</v>
      </c>
      <c r="AO34" s="244" t="s">
        <v>733</v>
      </c>
      <c r="AP34" s="230" t="s">
        <v>430</v>
      </c>
      <c r="AQ34" s="230" t="s">
        <v>431</v>
      </c>
      <c r="AR34" s="238" t="s">
        <v>695</v>
      </c>
      <c r="AS34" s="242" t="s">
        <v>94</v>
      </c>
      <c r="AT34" s="256" t="s">
        <v>146</v>
      </c>
      <c r="AU34" s="256" t="s">
        <v>155</v>
      </c>
      <c r="AV34" s="247">
        <v>0.4</v>
      </c>
      <c r="AW34" s="256" t="s">
        <v>159</v>
      </c>
      <c r="AX34" s="256" t="s">
        <v>432</v>
      </c>
      <c r="AY34" s="256" t="s">
        <v>164</v>
      </c>
      <c r="AZ34" s="256" t="s">
        <v>195</v>
      </c>
      <c r="BA34" s="256" t="s">
        <v>169</v>
      </c>
      <c r="BB34" s="256" t="s">
        <v>433</v>
      </c>
      <c r="BC34" s="257">
        <v>0.12</v>
      </c>
      <c r="BD34" s="257">
        <v>1</v>
      </c>
      <c r="BE34" s="258">
        <v>4.3199999999999995E-2</v>
      </c>
      <c r="BF34" s="259" t="s">
        <v>98</v>
      </c>
      <c r="BG34" s="258">
        <v>1</v>
      </c>
      <c r="BH34" s="259" t="s">
        <v>122</v>
      </c>
      <c r="BI34" s="229" t="s">
        <v>139</v>
      </c>
      <c r="BJ34" s="256" t="s">
        <v>177</v>
      </c>
      <c r="BK34" s="265" t="s">
        <v>662</v>
      </c>
      <c r="BL34" s="231" t="s">
        <v>589</v>
      </c>
      <c r="BM34" s="266">
        <v>46011</v>
      </c>
      <c r="BN34" s="263" t="s">
        <v>694</v>
      </c>
      <c r="BO34" s="243" t="s">
        <v>435</v>
      </c>
      <c r="BP34" s="243" t="s">
        <v>311</v>
      </c>
    </row>
    <row r="35" spans="1:68" s="4" customFormat="1" ht="165" x14ac:dyDescent="0.25">
      <c r="A35" s="240"/>
      <c r="B35" s="242" t="s">
        <v>620</v>
      </c>
      <c r="C35" s="242" t="s">
        <v>20</v>
      </c>
      <c r="D35" s="243" t="s">
        <v>19</v>
      </c>
      <c r="E35" s="230" t="s">
        <v>310</v>
      </c>
      <c r="F35" s="230" t="s">
        <v>385</v>
      </c>
      <c r="G35" s="230" t="s">
        <v>347</v>
      </c>
      <c r="H35" s="230" t="s">
        <v>434</v>
      </c>
      <c r="I35" s="244" t="s">
        <v>732</v>
      </c>
      <c r="J35" s="243" t="s">
        <v>56</v>
      </c>
      <c r="K35" s="243" t="s">
        <v>53</v>
      </c>
      <c r="L35" s="243" t="s">
        <v>54</v>
      </c>
      <c r="M35" s="245">
        <v>1</v>
      </c>
      <c r="N35" s="246"/>
      <c r="O35" s="246" t="s">
        <v>315</v>
      </c>
      <c r="P35" s="246" t="s">
        <v>315</v>
      </c>
      <c r="Q35" s="246" t="s">
        <v>315</v>
      </c>
      <c r="R35" s="246" t="s">
        <v>316</v>
      </c>
      <c r="S35" s="246" t="s">
        <v>315</v>
      </c>
      <c r="T35" s="246" t="s">
        <v>315</v>
      </c>
      <c r="U35" s="246" t="s">
        <v>315</v>
      </c>
      <c r="V35" s="246" t="s">
        <v>315</v>
      </c>
      <c r="W35" s="246" t="s">
        <v>316</v>
      </c>
      <c r="X35" s="246" t="s">
        <v>315</v>
      </c>
      <c r="Y35" s="246" t="s">
        <v>315</v>
      </c>
      <c r="Z35" s="246" t="s">
        <v>315</v>
      </c>
      <c r="AA35" s="246" t="s">
        <v>315</v>
      </c>
      <c r="AB35" s="246" t="s">
        <v>315</v>
      </c>
      <c r="AC35" s="246" t="s">
        <v>316</v>
      </c>
      <c r="AD35" s="246" t="s">
        <v>316</v>
      </c>
      <c r="AE35" s="246" t="s">
        <v>315</v>
      </c>
      <c r="AF35" s="246" t="s">
        <v>315</v>
      </c>
      <c r="AG35" s="246" t="s">
        <v>316</v>
      </c>
      <c r="AH35" s="242">
        <v>14</v>
      </c>
      <c r="AI35" s="247">
        <v>0.2</v>
      </c>
      <c r="AJ35" s="242" t="s">
        <v>98</v>
      </c>
      <c r="AK35" s="247">
        <v>1</v>
      </c>
      <c r="AL35" s="242" t="s">
        <v>122</v>
      </c>
      <c r="AM35" s="229" t="s">
        <v>139</v>
      </c>
      <c r="AN35" s="256" t="s">
        <v>436</v>
      </c>
      <c r="AO35" s="244" t="s">
        <v>734</v>
      </c>
      <c r="AP35" s="230" t="s">
        <v>437</v>
      </c>
      <c r="AQ35" s="230" t="s">
        <v>438</v>
      </c>
      <c r="AR35" s="230" t="s">
        <v>439</v>
      </c>
      <c r="AS35" s="242" t="s">
        <v>94</v>
      </c>
      <c r="AT35" s="256" t="s">
        <v>146</v>
      </c>
      <c r="AU35" s="256" t="s">
        <v>155</v>
      </c>
      <c r="AV35" s="247">
        <v>0.4</v>
      </c>
      <c r="AW35" s="256" t="s">
        <v>159</v>
      </c>
      <c r="AX35" s="256" t="s">
        <v>432</v>
      </c>
      <c r="AY35" s="256" t="s">
        <v>164</v>
      </c>
      <c r="AZ35" s="256" t="s">
        <v>195</v>
      </c>
      <c r="BA35" s="256" t="s">
        <v>169</v>
      </c>
      <c r="BB35" s="256" t="s">
        <v>440</v>
      </c>
      <c r="BC35" s="257">
        <v>7.1999999999999995E-2</v>
      </c>
      <c r="BD35" s="257">
        <v>1</v>
      </c>
      <c r="BE35" s="258">
        <v>4.3199999999999995E-2</v>
      </c>
      <c r="BF35" s="259" t="s">
        <v>98</v>
      </c>
      <c r="BG35" s="258">
        <v>1</v>
      </c>
      <c r="BH35" s="259" t="s">
        <v>122</v>
      </c>
      <c r="BI35" s="229" t="s">
        <v>139</v>
      </c>
      <c r="BJ35" s="256" t="s">
        <v>177</v>
      </c>
      <c r="BK35" s="265" t="s">
        <v>312</v>
      </c>
      <c r="BL35" s="231" t="s">
        <v>312</v>
      </c>
      <c r="BM35" s="266" t="s">
        <v>312</v>
      </c>
      <c r="BN35" s="263" t="s">
        <v>694</v>
      </c>
      <c r="BO35" s="243" t="s">
        <v>441</v>
      </c>
      <c r="BP35" s="243" t="s">
        <v>312</v>
      </c>
    </row>
    <row r="36" spans="1:68" s="4" customFormat="1" ht="170.25" x14ac:dyDescent="0.25">
      <c r="A36" s="240"/>
      <c r="B36" s="242" t="s">
        <v>620</v>
      </c>
      <c r="C36" s="242" t="s">
        <v>20</v>
      </c>
      <c r="D36" s="243" t="s">
        <v>19</v>
      </c>
      <c r="E36" s="230" t="s">
        <v>310</v>
      </c>
      <c r="F36" s="230" t="s">
        <v>385</v>
      </c>
      <c r="G36" s="230" t="s">
        <v>347</v>
      </c>
      <c r="H36" s="230" t="s">
        <v>434</v>
      </c>
      <c r="I36" s="244" t="s">
        <v>732</v>
      </c>
      <c r="J36" s="243" t="s">
        <v>56</v>
      </c>
      <c r="K36" s="243" t="s">
        <v>53</v>
      </c>
      <c r="L36" s="243" t="s">
        <v>54</v>
      </c>
      <c r="M36" s="245">
        <v>1</v>
      </c>
      <c r="N36" s="246"/>
      <c r="O36" s="246" t="s">
        <v>315</v>
      </c>
      <c r="P36" s="246" t="s">
        <v>315</v>
      </c>
      <c r="Q36" s="246" t="s">
        <v>315</v>
      </c>
      <c r="R36" s="246" t="s">
        <v>316</v>
      </c>
      <c r="S36" s="246" t="s">
        <v>315</v>
      </c>
      <c r="T36" s="246" t="s">
        <v>315</v>
      </c>
      <c r="U36" s="246" t="s">
        <v>315</v>
      </c>
      <c r="V36" s="246" t="s">
        <v>315</v>
      </c>
      <c r="W36" s="246" t="s">
        <v>316</v>
      </c>
      <c r="X36" s="246" t="s">
        <v>315</v>
      </c>
      <c r="Y36" s="246" t="s">
        <v>315</v>
      </c>
      <c r="Z36" s="246" t="s">
        <v>315</v>
      </c>
      <c r="AA36" s="246" t="s">
        <v>315</v>
      </c>
      <c r="AB36" s="246" t="s">
        <v>315</v>
      </c>
      <c r="AC36" s="246" t="s">
        <v>316</v>
      </c>
      <c r="AD36" s="246" t="s">
        <v>316</v>
      </c>
      <c r="AE36" s="246" t="s">
        <v>315</v>
      </c>
      <c r="AF36" s="246" t="s">
        <v>315</v>
      </c>
      <c r="AG36" s="246" t="s">
        <v>316</v>
      </c>
      <c r="AH36" s="242">
        <v>14</v>
      </c>
      <c r="AI36" s="247">
        <v>0.2</v>
      </c>
      <c r="AJ36" s="242" t="s">
        <v>98</v>
      </c>
      <c r="AK36" s="247">
        <v>1</v>
      </c>
      <c r="AL36" s="242" t="s">
        <v>122</v>
      </c>
      <c r="AM36" s="229" t="s">
        <v>139</v>
      </c>
      <c r="AN36" s="256" t="s">
        <v>442</v>
      </c>
      <c r="AO36" s="244" t="s">
        <v>735</v>
      </c>
      <c r="AP36" s="230" t="s">
        <v>443</v>
      </c>
      <c r="AQ36" s="230" t="s">
        <v>444</v>
      </c>
      <c r="AR36" s="238" t="s">
        <v>696</v>
      </c>
      <c r="AS36" s="242" t="s">
        <v>94</v>
      </c>
      <c r="AT36" s="256" t="s">
        <v>146</v>
      </c>
      <c r="AU36" s="256" t="s">
        <v>155</v>
      </c>
      <c r="AV36" s="247">
        <v>0.4</v>
      </c>
      <c r="AW36" s="256" t="s">
        <v>159</v>
      </c>
      <c r="AX36" s="256" t="s">
        <v>432</v>
      </c>
      <c r="AY36" s="256" t="s">
        <v>164</v>
      </c>
      <c r="AZ36" s="256" t="s">
        <v>195</v>
      </c>
      <c r="BA36" s="256" t="s">
        <v>169</v>
      </c>
      <c r="BB36" s="256" t="s">
        <v>445</v>
      </c>
      <c r="BC36" s="257">
        <v>4.3199999999999995E-2</v>
      </c>
      <c r="BD36" s="257">
        <v>1</v>
      </c>
      <c r="BE36" s="258">
        <v>4.3199999999999995E-2</v>
      </c>
      <c r="BF36" s="259" t="s">
        <v>98</v>
      </c>
      <c r="BG36" s="258">
        <v>1</v>
      </c>
      <c r="BH36" s="259" t="s">
        <v>122</v>
      </c>
      <c r="BI36" s="229" t="s">
        <v>139</v>
      </c>
      <c r="BJ36" s="256" t="s">
        <v>177</v>
      </c>
      <c r="BK36" s="265" t="s">
        <v>312</v>
      </c>
      <c r="BL36" s="231" t="s">
        <v>312</v>
      </c>
      <c r="BM36" s="266" t="s">
        <v>312</v>
      </c>
      <c r="BN36" s="263" t="s">
        <v>694</v>
      </c>
      <c r="BO36" s="243" t="s">
        <v>446</v>
      </c>
      <c r="BP36" s="243" t="s">
        <v>312</v>
      </c>
    </row>
    <row r="37" spans="1:68" s="4" customFormat="1" ht="189" x14ac:dyDescent="0.25">
      <c r="A37" s="240">
        <v>2</v>
      </c>
      <c r="B37" s="241" t="s">
        <v>621</v>
      </c>
      <c r="C37" s="242" t="s">
        <v>20</v>
      </c>
      <c r="D37" s="243" t="s">
        <v>19</v>
      </c>
      <c r="E37" s="230" t="s">
        <v>310</v>
      </c>
      <c r="F37" s="230" t="s">
        <v>385</v>
      </c>
      <c r="G37" s="230" t="s">
        <v>347</v>
      </c>
      <c r="H37" s="230" t="s">
        <v>447</v>
      </c>
      <c r="I37" s="244" t="s">
        <v>736</v>
      </c>
      <c r="J37" s="243" t="s">
        <v>56</v>
      </c>
      <c r="K37" s="243" t="s">
        <v>53</v>
      </c>
      <c r="L37" s="243" t="s">
        <v>54</v>
      </c>
      <c r="M37" s="245">
        <v>1</v>
      </c>
      <c r="N37" s="246"/>
      <c r="O37" s="246" t="s">
        <v>315</v>
      </c>
      <c r="P37" s="246" t="s">
        <v>315</v>
      </c>
      <c r="Q37" s="246" t="s">
        <v>316</v>
      </c>
      <c r="R37" s="246" t="s">
        <v>316</v>
      </c>
      <c r="S37" s="246" t="s">
        <v>315</v>
      </c>
      <c r="T37" s="246" t="s">
        <v>315</v>
      </c>
      <c r="U37" s="246" t="s">
        <v>316</v>
      </c>
      <c r="V37" s="246" t="s">
        <v>316</v>
      </c>
      <c r="W37" s="246" t="s">
        <v>315</v>
      </c>
      <c r="X37" s="246" t="s">
        <v>315</v>
      </c>
      <c r="Y37" s="246" t="s">
        <v>315</v>
      </c>
      <c r="Z37" s="246" t="s">
        <v>315</v>
      </c>
      <c r="AA37" s="246" t="s">
        <v>315</v>
      </c>
      <c r="AB37" s="246" t="s">
        <v>315</v>
      </c>
      <c r="AC37" s="246" t="s">
        <v>316</v>
      </c>
      <c r="AD37" s="246" t="s">
        <v>316</v>
      </c>
      <c r="AE37" s="246" t="s">
        <v>315</v>
      </c>
      <c r="AF37" s="246" t="s">
        <v>315</v>
      </c>
      <c r="AG37" s="246" t="s">
        <v>316</v>
      </c>
      <c r="AH37" s="242">
        <v>12</v>
      </c>
      <c r="AI37" s="247">
        <v>0.2</v>
      </c>
      <c r="AJ37" s="242" t="s">
        <v>98</v>
      </c>
      <c r="AK37" s="247">
        <v>1</v>
      </c>
      <c r="AL37" s="242" t="s">
        <v>122</v>
      </c>
      <c r="AM37" s="229" t="s">
        <v>139</v>
      </c>
      <c r="AN37" s="256" t="s">
        <v>448</v>
      </c>
      <c r="AO37" s="244" t="s">
        <v>737</v>
      </c>
      <c r="AP37" s="230" t="s">
        <v>427</v>
      </c>
      <c r="AQ37" s="230" t="s">
        <v>449</v>
      </c>
      <c r="AR37" s="230" t="s">
        <v>450</v>
      </c>
      <c r="AS37" s="242" t="s">
        <v>94</v>
      </c>
      <c r="AT37" s="256" t="s">
        <v>146</v>
      </c>
      <c r="AU37" s="256" t="s">
        <v>155</v>
      </c>
      <c r="AV37" s="247">
        <v>0.4</v>
      </c>
      <c r="AW37" s="256" t="s">
        <v>159</v>
      </c>
      <c r="AX37" s="256" t="s">
        <v>428</v>
      </c>
      <c r="AY37" s="256" t="s">
        <v>164</v>
      </c>
      <c r="AZ37" s="256" t="s">
        <v>195</v>
      </c>
      <c r="BA37" s="256" t="s">
        <v>169</v>
      </c>
      <c r="BB37" s="256" t="s">
        <v>451</v>
      </c>
      <c r="BC37" s="257">
        <v>0.12</v>
      </c>
      <c r="BD37" s="257">
        <v>1</v>
      </c>
      <c r="BE37" s="258">
        <v>0.12</v>
      </c>
      <c r="BF37" s="259" t="s">
        <v>98</v>
      </c>
      <c r="BG37" s="258">
        <v>1</v>
      </c>
      <c r="BH37" s="259" t="s">
        <v>122</v>
      </c>
      <c r="BI37" s="229" t="s">
        <v>139</v>
      </c>
      <c r="BJ37" s="256" t="s">
        <v>177</v>
      </c>
      <c r="BK37" s="265" t="s">
        <v>663</v>
      </c>
      <c r="BL37" s="231" t="s">
        <v>592</v>
      </c>
      <c r="BM37" s="266">
        <v>46011</v>
      </c>
      <c r="BN37" s="263" t="s">
        <v>697</v>
      </c>
      <c r="BO37" s="243" t="s">
        <v>452</v>
      </c>
      <c r="BP37" s="243" t="s">
        <v>311</v>
      </c>
    </row>
    <row r="38" spans="1:68" s="4" customFormat="1" ht="120" x14ac:dyDescent="0.25">
      <c r="A38" s="240">
        <v>1</v>
      </c>
      <c r="B38" s="241" t="s">
        <v>622</v>
      </c>
      <c r="C38" s="242" t="s">
        <v>20</v>
      </c>
      <c r="D38" s="243" t="s">
        <v>21</v>
      </c>
      <c r="E38" s="230" t="s">
        <v>310</v>
      </c>
      <c r="F38" s="230" t="s">
        <v>346</v>
      </c>
      <c r="G38" s="230" t="s">
        <v>383</v>
      </c>
      <c r="H38" s="230" t="s">
        <v>469</v>
      </c>
      <c r="I38" s="244" t="s">
        <v>738</v>
      </c>
      <c r="J38" s="243" t="s">
        <v>56</v>
      </c>
      <c r="K38" s="243" t="s">
        <v>53</v>
      </c>
      <c r="L38" s="243" t="s">
        <v>54</v>
      </c>
      <c r="M38" s="245">
        <v>1</v>
      </c>
      <c r="N38" s="246"/>
      <c r="O38" s="246" t="s">
        <v>315</v>
      </c>
      <c r="P38" s="246" t="s">
        <v>315</v>
      </c>
      <c r="Q38" s="246" t="s">
        <v>316</v>
      </c>
      <c r="R38" s="246" t="s">
        <v>316</v>
      </c>
      <c r="S38" s="246" t="s">
        <v>315</v>
      </c>
      <c r="T38" s="246" t="s">
        <v>315</v>
      </c>
      <c r="U38" s="246" t="s">
        <v>316</v>
      </c>
      <c r="V38" s="246" t="s">
        <v>316</v>
      </c>
      <c r="W38" s="246" t="s">
        <v>315</v>
      </c>
      <c r="X38" s="246" t="s">
        <v>315</v>
      </c>
      <c r="Y38" s="246" t="s">
        <v>315</v>
      </c>
      <c r="Z38" s="246" t="s">
        <v>315</v>
      </c>
      <c r="AA38" s="246" t="s">
        <v>315</v>
      </c>
      <c r="AB38" s="246" t="s">
        <v>315</v>
      </c>
      <c r="AC38" s="246" t="s">
        <v>315</v>
      </c>
      <c r="AD38" s="246" t="s">
        <v>316</v>
      </c>
      <c r="AE38" s="246" t="s">
        <v>315</v>
      </c>
      <c r="AF38" s="246" t="s">
        <v>315</v>
      </c>
      <c r="AG38" s="246" t="s">
        <v>316</v>
      </c>
      <c r="AH38" s="242">
        <v>13</v>
      </c>
      <c r="AI38" s="247">
        <v>0.2</v>
      </c>
      <c r="AJ38" s="242" t="s">
        <v>98</v>
      </c>
      <c r="AK38" s="247">
        <v>1</v>
      </c>
      <c r="AL38" s="242" t="s">
        <v>122</v>
      </c>
      <c r="AM38" s="229" t="s">
        <v>139</v>
      </c>
      <c r="AN38" s="256" t="s">
        <v>453</v>
      </c>
      <c r="AO38" s="244" t="s">
        <v>739</v>
      </c>
      <c r="AP38" s="230" t="s">
        <v>454</v>
      </c>
      <c r="AQ38" s="230" t="s">
        <v>455</v>
      </c>
      <c r="AR38" s="230" t="s">
        <v>456</v>
      </c>
      <c r="AS38" s="242" t="s">
        <v>94</v>
      </c>
      <c r="AT38" s="256" t="s">
        <v>148</v>
      </c>
      <c r="AU38" s="256" t="s">
        <v>155</v>
      </c>
      <c r="AV38" s="247">
        <v>0.3</v>
      </c>
      <c r="AW38" s="256" t="s">
        <v>159</v>
      </c>
      <c r="AX38" s="256" t="s">
        <v>368</v>
      </c>
      <c r="AY38" s="256" t="s">
        <v>164</v>
      </c>
      <c r="AZ38" s="256" t="s">
        <v>195</v>
      </c>
      <c r="BA38" s="256" t="s">
        <v>169</v>
      </c>
      <c r="BB38" s="256" t="s">
        <v>373</v>
      </c>
      <c r="BC38" s="257">
        <v>0.14000000000000001</v>
      </c>
      <c r="BD38" s="257">
        <v>1</v>
      </c>
      <c r="BE38" s="258">
        <v>6.8600000000000008E-2</v>
      </c>
      <c r="BF38" s="259" t="s">
        <v>98</v>
      </c>
      <c r="BG38" s="258">
        <v>1</v>
      </c>
      <c r="BH38" s="259" t="s">
        <v>122</v>
      </c>
      <c r="BI38" s="229" t="s">
        <v>139</v>
      </c>
      <c r="BJ38" s="256" t="s">
        <v>177</v>
      </c>
      <c r="BK38" s="265" t="s">
        <v>664</v>
      </c>
      <c r="BL38" s="231" t="s">
        <v>587</v>
      </c>
      <c r="BM38" s="266">
        <v>46022</v>
      </c>
      <c r="BN38" s="267" t="s">
        <v>470</v>
      </c>
      <c r="BO38" s="243" t="s">
        <v>375</v>
      </c>
      <c r="BP38" s="243" t="s">
        <v>311</v>
      </c>
    </row>
    <row r="39" spans="1:68" s="4" customFormat="1" ht="175.5" x14ac:dyDescent="0.25">
      <c r="A39" s="240"/>
      <c r="B39" s="242" t="s">
        <v>622</v>
      </c>
      <c r="C39" s="242" t="s">
        <v>20</v>
      </c>
      <c r="D39" s="243" t="s">
        <v>21</v>
      </c>
      <c r="E39" s="230" t="s">
        <v>310</v>
      </c>
      <c r="F39" s="230" t="s">
        <v>346</v>
      </c>
      <c r="G39" s="230" t="s">
        <v>383</v>
      </c>
      <c r="H39" s="230" t="s">
        <v>469</v>
      </c>
      <c r="I39" s="244" t="s">
        <v>738</v>
      </c>
      <c r="J39" s="243" t="s">
        <v>56</v>
      </c>
      <c r="K39" s="243" t="s">
        <v>53</v>
      </c>
      <c r="L39" s="243" t="s">
        <v>54</v>
      </c>
      <c r="M39" s="245">
        <v>1</v>
      </c>
      <c r="N39" s="246"/>
      <c r="O39" s="246" t="s">
        <v>315</v>
      </c>
      <c r="P39" s="246" t="s">
        <v>315</v>
      </c>
      <c r="Q39" s="246" t="s">
        <v>316</v>
      </c>
      <c r="R39" s="246" t="s">
        <v>316</v>
      </c>
      <c r="S39" s="246" t="s">
        <v>315</v>
      </c>
      <c r="T39" s="246" t="s">
        <v>315</v>
      </c>
      <c r="U39" s="246" t="s">
        <v>316</v>
      </c>
      <c r="V39" s="246" t="s">
        <v>316</v>
      </c>
      <c r="W39" s="246" t="s">
        <v>315</v>
      </c>
      <c r="X39" s="246" t="s">
        <v>315</v>
      </c>
      <c r="Y39" s="246" t="s">
        <v>315</v>
      </c>
      <c r="Z39" s="246" t="s">
        <v>315</v>
      </c>
      <c r="AA39" s="246" t="s">
        <v>315</v>
      </c>
      <c r="AB39" s="246" t="s">
        <v>315</v>
      </c>
      <c r="AC39" s="246" t="s">
        <v>315</v>
      </c>
      <c r="AD39" s="246" t="s">
        <v>316</v>
      </c>
      <c r="AE39" s="246" t="s">
        <v>315</v>
      </c>
      <c r="AF39" s="246" t="s">
        <v>315</v>
      </c>
      <c r="AG39" s="246" t="s">
        <v>316</v>
      </c>
      <c r="AH39" s="242">
        <v>13</v>
      </c>
      <c r="AI39" s="247">
        <v>0.2</v>
      </c>
      <c r="AJ39" s="242" t="s">
        <v>98</v>
      </c>
      <c r="AK39" s="247">
        <v>1</v>
      </c>
      <c r="AL39" s="242" t="s">
        <v>122</v>
      </c>
      <c r="AM39" s="229" t="s">
        <v>139</v>
      </c>
      <c r="AN39" s="256" t="s">
        <v>471</v>
      </c>
      <c r="AO39" s="244" t="s">
        <v>740</v>
      </c>
      <c r="AP39" s="230" t="s">
        <v>472</v>
      </c>
      <c r="AQ39" s="230" t="s">
        <v>473</v>
      </c>
      <c r="AR39" s="230" t="s">
        <v>474</v>
      </c>
      <c r="AS39" s="242" t="s">
        <v>94</v>
      </c>
      <c r="AT39" s="256" t="s">
        <v>148</v>
      </c>
      <c r="AU39" s="256" t="s">
        <v>155</v>
      </c>
      <c r="AV39" s="247">
        <v>0.3</v>
      </c>
      <c r="AW39" s="256" t="s">
        <v>159</v>
      </c>
      <c r="AX39" s="256" t="s">
        <v>368</v>
      </c>
      <c r="AY39" s="256" t="s">
        <v>164</v>
      </c>
      <c r="AZ39" s="256" t="s">
        <v>195</v>
      </c>
      <c r="BA39" s="256" t="s">
        <v>169</v>
      </c>
      <c r="BB39" s="256" t="s">
        <v>475</v>
      </c>
      <c r="BC39" s="257">
        <v>9.8000000000000004E-2</v>
      </c>
      <c r="BD39" s="257">
        <v>1</v>
      </c>
      <c r="BE39" s="258">
        <v>6.8600000000000008E-2</v>
      </c>
      <c r="BF39" s="259" t="s">
        <v>98</v>
      </c>
      <c r="BG39" s="258">
        <v>1</v>
      </c>
      <c r="BH39" s="259" t="s">
        <v>122</v>
      </c>
      <c r="BI39" s="229" t="s">
        <v>139</v>
      </c>
      <c r="BJ39" s="256" t="s">
        <v>177</v>
      </c>
      <c r="BK39" s="265" t="s">
        <v>312</v>
      </c>
      <c r="BL39" s="231" t="s">
        <v>312</v>
      </c>
      <c r="BM39" s="266" t="s">
        <v>312</v>
      </c>
      <c r="BN39" s="267" t="s">
        <v>470</v>
      </c>
      <c r="BO39" s="243" t="s">
        <v>476</v>
      </c>
      <c r="BP39" s="243" t="s">
        <v>312</v>
      </c>
    </row>
    <row r="40" spans="1:68" s="4" customFormat="1" ht="145.5" x14ac:dyDescent="0.25">
      <c r="A40" s="240"/>
      <c r="B40" s="242" t="s">
        <v>622</v>
      </c>
      <c r="C40" s="242" t="s">
        <v>20</v>
      </c>
      <c r="D40" s="243" t="s">
        <v>21</v>
      </c>
      <c r="E40" s="230" t="s">
        <v>310</v>
      </c>
      <c r="F40" s="230" t="s">
        <v>346</v>
      </c>
      <c r="G40" s="230" t="s">
        <v>383</v>
      </c>
      <c r="H40" s="230" t="s">
        <v>469</v>
      </c>
      <c r="I40" s="244" t="s">
        <v>738</v>
      </c>
      <c r="J40" s="243" t="s">
        <v>56</v>
      </c>
      <c r="K40" s="243" t="s">
        <v>53</v>
      </c>
      <c r="L40" s="243" t="s">
        <v>54</v>
      </c>
      <c r="M40" s="245">
        <v>1</v>
      </c>
      <c r="N40" s="246"/>
      <c r="O40" s="246" t="s">
        <v>315</v>
      </c>
      <c r="P40" s="246" t="s">
        <v>315</v>
      </c>
      <c r="Q40" s="246" t="s">
        <v>316</v>
      </c>
      <c r="R40" s="246" t="s">
        <v>316</v>
      </c>
      <c r="S40" s="246" t="s">
        <v>315</v>
      </c>
      <c r="T40" s="246" t="s">
        <v>315</v>
      </c>
      <c r="U40" s="246" t="s">
        <v>316</v>
      </c>
      <c r="V40" s="246" t="s">
        <v>316</v>
      </c>
      <c r="W40" s="246" t="s">
        <v>315</v>
      </c>
      <c r="X40" s="246" t="s">
        <v>315</v>
      </c>
      <c r="Y40" s="246" t="s">
        <v>315</v>
      </c>
      <c r="Z40" s="246" t="s">
        <v>315</v>
      </c>
      <c r="AA40" s="246" t="s">
        <v>315</v>
      </c>
      <c r="AB40" s="246" t="s">
        <v>315</v>
      </c>
      <c r="AC40" s="246" t="s">
        <v>315</v>
      </c>
      <c r="AD40" s="246" t="s">
        <v>316</v>
      </c>
      <c r="AE40" s="246" t="s">
        <v>315</v>
      </c>
      <c r="AF40" s="246" t="s">
        <v>315</v>
      </c>
      <c r="AG40" s="246" t="s">
        <v>316</v>
      </c>
      <c r="AH40" s="242">
        <v>13</v>
      </c>
      <c r="AI40" s="247">
        <v>0.2</v>
      </c>
      <c r="AJ40" s="242" t="s">
        <v>98</v>
      </c>
      <c r="AK40" s="247">
        <v>1</v>
      </c>
      <c r="AL40" s="242" t="s">
        <v>122</v>
      </c>
      <c r="AM40" s="229" t="s">
        <v>139</v>
      </c>
      <c r="AN40" s="256" t="s">
        <v>477</v>
      </c>
      <c r="AO40" s="244" t="s">
        <v>741</v>
      </c>
      <c r="AP40" s="230" t="s">
        <v>478</v>
      </c>
      <c r="AQ40" s="230" t="s">
        <v>479</v>
      </c>
      <c r="AR40" s="230" t="s">
        <v>480</v>
      </c>
      <c r="AS40" s="242" t="s">
        <v>94</v>
      </c>
      <c r="AT40" s="256" t="s">
        <v>148</v>
      </c>
      <c r="AU40" s="256" t="s">
        <v>155</v>
      </c>
      <c r="AV40" s="247">
        <v>0.3</v>
      </c>
      <c r="AW40" s="256" t="s">
        <v>159</v>
      </c>
      <c r="AX40" s="256" t="s">
        <v>481</v>
      </c>
      <c r="AY40" s="256" t="s">
        <v>166</v>
      </c>
      <c r="AZ40" s="256" t="s">
        <v>195</v>
      </c>
      <c r="BA40" s="256" t="s">
        <v>169</v>
      </c>
      <c r="BB40" s="256" t="s">
        <v>482</v>
      </c>
      <c r="BC40" s="257">
        <v>6.8600000000000008E-2</v>
      </c>
      <c r="BD40" s="257">
        <v>1</v>
      </c>
      <c r="BE40" s="258">
        <v>6.8600000000000008E-2</v>
      </c>
      <c r="BF40" s="259" t="s">
        <v>98</v>
      </c>
      <c r="BG40" s="258">
        <v>1</v>
      </c>
      <c r="BH40" s="259" t="s">
        <v>122</v>
      </c>
      <c r="BI40" s="229" t="s">
        <v>139</v>
      </c>
      <c r="BJ40" s="256" t="s">
        <v>177</v>
      </c>
      <c r="BK40" s="265" t="s">
        <v>312</v>
      </c>
      <c r="BL40" s="231" t="s">
        <v>312</v>
      </c>
      <c r="BM40" s="266" t="s">
        <v>312</v>
      </c>
      <c r="BN40" s="267" t="s">
        <v>470</v>
      </c>
      <c r="BO40" s="243" t="s">
        <v>483</v>
      </c>
      <c r="BP40" s="243" t="s">
        <v>312</v>
      </c>
    </row>
    <row r="41" spans="1:68" s="4" customFormat="1" ht="169.15" customHeight="1" x14ac:dyDescent="0.25">
      <c r="A41" s="240">
        <v>2</v>
      </c>
      <c r="B41" s="241" t="s">
        <v>623</v>
      </c>
      <c r="C41" s="242" t="s">
        <v>20</v>
      </c>
      <c r="D41" s="243" t="s">
        <v>21</v>
      </c>
      <c r="E41" s="230" t="s">
        <v>310</v>
      </c>
      <c r="F41" s="230" t="s">
        <v>346</v>
      </c>
      <c r="G41" s="230" t="s">
        <v>359</v>
      </c>
      <c r="H41" s="230" t="s">
        <v>484</v>
      </c>
      <c r="I41" s="244" t="s">
        <v>742</v>
      </c>
      <c r="J41" s="243" t="s">
        <v>56</v>
      </c>
      <c r="K41" s="243" t="s">
        <v>53</v>
      </c>
      <c r="L41" s="243" t="s">
        <v>54</v>
      </c>
      <c r="M41" s="245">
        <v>1</v>
      </c>
      <c r="N41" s="246"/>
      <c r="O41" s="246" t="s">
        <v>315</v>
      </c>
      <c r="P41" s="246" t="s">
        <v>315</v>
      </c>
      <c r="Q41" s="246" t="s">
        <v>315</v>
      </c>
      <c r="R41" s="246" t="s">
        <v>315</v>
      </c>
      <c r="S41" s="246" t="s">
        <v>315</v>
      </c>
      <c r="T41" s="246" t="s">
        <v>315</v>
      </c>
      <c r="U41" s="246" t="s">
        <v>315</v>
      </c>
      <c r="V41" s="246" t="s">
        <v>315</v>
      </c>
      <c r="W41" s="246" t="s">
        <v>315</v>
      </c>
      <c r="X41" s="246" t="s">
        <v>315</v>
      </c>
      <c r="Y41" s="246" t="s">
        <v>315</v>
      </c>
      <c r="Z41" s="246" t="s">
        <v>315</v>
      </c>
      <c r="AA41" s="246" t="s">
        <v>315</v>
      </c>
      <c r="AB41" s="246" t="s">
        <v>315</v>
      </c>
      <c r="AC41" s="246" t="s">
        <v>315</v>
      </c>
      <c r="AD41" s="246" t="s">
        <v>316</v>
      </c>
      <c r="AE41" s="246" t="s">
        <v>315</v>
      </c>
      <c r="AF41" s="246" t="s">
        <v>315</v>
      </c>
      <c r="AG41" s="246" t="s">
        <v>316</v>
      </c>
      <c r="AH41" s="242">
        <v>17</v>
      </c>
      <c r="AI41" s="247">
        <v>0.2</v>
      </c>
      <c r="AJ41" s="242" t="s">
        <v>98</v>
      </c>
      <c r="AK41" s="247">
        <v>1</v>
      </c>
      <c r="AL41" s="242" t="s">
        <v>122</v>
      </c>
      <c r="AM41" s="229" t="s">
        <v>139</v>
      </c>
      <c r="AN41" s="256" t="s">
        <v>457</v>
      </c>
      <c r="AO41" s="244" t="s">
        <v>743</v>
      </c>
      <c r="AP41" s="230" t="s">
        <v>458</v>
      </c>
      <c r="AQ41" s="230" t="s">
        <v>459</v>
      </c>
      <c r="AR41" s="230" t="s">
        <v>460</v>
      </c>
      <c r="AS41" s="242" t="s">
        <v>94</v>
      </c>
      <c r="AT41" s="256" t="s">
        <v>146</v>
      </c>
      <c r="AU41" s="256" t="s">
        <v>155</v>
      </c>
      <c r="AV41" s="247">
        <v>0.4</v>
      </c>
      <c r="AW41" s="256" t="s">
        <v>159</v>
      </c>
      <c r="AX41" s="256" t="s">
        <v>461</v>
      </c>
      <c r="AY41" s="256" t="s">
        <v>164</v>
      </c>
      <c r="AZ41" s="256" t="s">
        <v>195</v>
      </c>
      <c r="BA41" s="256" t="s">
        <v>169</v>
      </c>
      <c r="BB41" s="256" t="s">
        <v>462</v>
      </c>
      <c r="BC41" s="257">
        <v>0.12</v>
      </c>
      <c r="BD41" s="257">
        <v>1</v>
      </c>
      <c r="BE41" s="258">
        <v>7.1999999999999995E-2</v>
      </c>
      <c r="BF41" s="259" t="s">
        <v>98</v>
      </c>
      <c r="BG41" s="258">
        <v>1</v>
      </c>
      <c r="BH41" s="259" t="s">
        <v>122</v>
      </c>
      <c r="BI41" s="229" t="s">
        <v>139</v>
      </c>
      <c r="BJ41" s="256" t="s">
        <v>177</v>
      </c>
      <c r="BK41" s="265" t="s">
        <v>664</v>
      </c>
      <c r="BL41" s="231" t="s">
        <v>587</v>
      </c>
      <c r="BM41" s="266">
        <v>46022</v>
      </c>
      <c r="BN41" s="267" t="s">
        <v>485</v>
      </c>
      <c r="BO41" s="243" t="s">
        <v>463</v>
      </c>
      <c r="BP41" s="243" t="s">
        <v>311</v>
      </c>
    </row>
    <row r="42" spans="1:68" s="4" customFormat="1" ht="169.15" customHeight="1" x14ac:dyDescent="0.25">
      <c r="A42" s="240"/>
      <c r="B42" s="242" t="s">
        <v>623</v>
      </c>
      <c r="C42" s="242" t="s">
        <v>20</v>
      </c>
      <c r="D42" s="243" t="s">
        <v>21</v>
      </c>
      <c r="E42" s="230" t="s">
        <v>310</v>
      </c>
      <c r="F42" s="230" t="s">
        <v>346</v>
      </c>
      <c r="G42" s="230" t="s">
        <v>359</v>
      </c>
      <c r="H42" s="230" t="s">
        <v>484</v>
      </c>
      <c r="I42" s="244" t="s">
        <v>742</v>
      </c>
      <c r="J42" s="243" t="s">
        <v>56</v>
      </c>
      <c r="K42" s="243" t="s">
        <v>53</v>
      </c>
      <c r="L42" s="243" t="s">
        <v>54</v>
      </c>
      <c r="M42" s="245">
        <v>1</v>
      </c>
      <c r="N42" s="246"/>
      <c r="O42" s="246" t="s">
        <v>315</v>
      </c>
      <c r="P42" s="246" t="s">
        <v>315</v>
      </c>
      <c r="Q42" s="246" t="s">
        <v>315</v>
      </c>
      <c r="R42" s="246" t="s">
        <v>315</v>
      </c>
      <c r="S42" s="246" t="s">
        <v>315</v>
      </c>
      <c r="T42" s="246" t="s">
        <v>315</v>
      </c>
      <c r="U42" s="246" t="s">
        <v>315</v>
      </c>
      <c r="V42" s="246" t="s">
        <v>315</v>
      </c>
      <c r="W42" s="246" t="s">
        <v>315</v>
      </c>
      <c r="X42" s="246" t="s">
        <v>315</v>
      </c>
      <c r="Y42" s="246" t="s">
        <v>315</v>
      </c>
      <c r="Z42" s="246" t="s">
        <v>315</v>
      </c>
      <c r="AA42" s="246" t="s">
        <v>315</v>
      </c>
      <c r="AB42" s="246" t="s">
        <v>315</v>
      </c>
      <c r="AC42" s="246" t="s">
        <v>315</v>
      </c>
      <c r="AD42" s="246" t="s">
        <v>316</v>
      </c>
      <c r="AE42" s="246" t="s">
        <v>315</v>
      </c>
      <c r="AF42" s="246" t="s">
        <v>315</v>
      </c>
      <c r="AG42" s="246" t="s">
        <v>316</v>
      </c>
      <c r="AH42" s="242">
        <v>17</v>
      </c>
      <c r="AI42" s="247">
        <v>0.2</v>
      </c>
      <c r="AJ42" s="242" t="s">
        <v>98</v>
      </c>
      <c r="AK42" s="247">
        <v>1</v>
      </c>
      <c r="AL42" s="242" t="s">
        <v>122</v>
      </c>
      <c r="AM42" s="229" t="s">
        <v>139</v>
      </c>
      <c r="AN42" s="256" t="s">
        <v>464</v>
      </c>
      <c r="AO42" s="244" t="s">
        <v>744</v>
      </c>
      <c r="AP42" s="230" t="s">
        <v>458</v>
      </c>
      <c r="AQ42" s="230" t="s">
        <v>465</v>
      </c>
      <c r="AR42" s="230" t="s">
        <v>466</v>
      </c>
      <c r="AS42" s="242" t="s">
        <v>94</v>
      </c>
      <c r="AT42" s="256" t="s">
        <v>146</v>
      </c>
      <c r="AU42" s="256" t="s">
        <v>155</v>
      </c>
      <c r="AV42" s="247">
        <v>0.4</v>
      </c>
      <c r="AW42" s="256" t="s">
        <v>159</v>
      </c>
      <c r="AX42" s="256" t="s">
        <v>461</v>
      </c>
      <c r="AY42" s="256" t="s">
        <v>164</v>
      </c>
      <c r="AZ42" s="256" t="s">
        <v>195</v>
      </c>
      <c r="BA42" s="256" t="s">
        <v>169</v>
      </c>
      <c r="BB42" s="256" t="s">
        <v>467</v>
      </c>
      <c r="BC42" s="257">
        <v>7.1999999999999995E-2</v>
      </c>
      <c r="BD42" s="257">
        <v>1</v>
      </c>
      <c r="BE42" s="258">
        <v>7.1999999999999995E-2</v>
      </c>
      <c r="BF42" s="259" t="s">
        <v>98</v>
      </c>
      <c r="BG42" s="258">
        <v>1</v>
      </c>
      <c r="BH42" s="259" t="s">
        <v>122</v>
      </c>
      <c r="BI42" s="229" t="s">
        <v>139</v>
      </c>
      <c r="BJ42" s="256" t="s">
        <v>177</v>
      </c>
      <c r="BK42" s="265" t="s">
        <v>312</v>
      </c>
      <c r="BL42" s="231" t="s">
        <v>312</v>
      </c>
      <c r="BM42" s="266" t="s">
        <v>312</v>
      </c>
      <c r="BN42" s="267" t="s">
        <v>485</v>
      </c>
      <c r="BO42" s="243" t="s">
        <v>468</v>
      </c>
      <c r="BP42" s="243" t="s">
        <v>312</v>
      </c>
    </row>
    <row r="43" spans="1:68" s="4" customFormat="1" ht="186" x14ac:dyDescent="0.25">
      <c r="A43" s="240">
        <v>1</v>
      </c>
      <c r="B43" s="241" t="s">
        <v>624</v>
      </c>
      <c r="C43" s="242" t="s">
        <v>24</v>
      </c>
      <c r="D43" s="243" t="s">
        <v>23</v>
      </c>
      <c r="E43" s="230" t="s">
        <v>310</v>
      </c>
      <c r="F43" s="230" t="s">
        <v>313</v>
      </c>
      <c r="G43" s="230" t="s">
        <v>386</v>
      </c>
      <c r="H43" s="230" t="s">
        <v>486</v>
      </c>
      <c r="I43" s="244" t="s">
        <v>745</v>
      </c>
      <c r="J43" s="243" t="s">
        <v>56</v>
      </c>
      <c r="K43" s="243" t="s">
        <v>53</v>
      </c>
      <c r="L43" s="243" t="s">
        <v>54</v>
      </c>
      <c r="M43" s="245">
        <v>1</v>
      </c>
      <c r="N43" s="246"/>
      <c r="O43" s="246" t="s">
        <v>315</v>
      </c>
      <c r="P43" s="246" t="s">
        <v>315</v>
      </c>
      <c r="Q43" s="246" t="s">
        <v>316</v>
      </c>
      <c r="R43" s="246" t="s">
        <v>316</v>
      </c>
      <c r="S43" s="246" t="s">
        <v>315</v>
      </c>
      <c r="T43" s="246" t="s">
        <v>316</v>
      </c>
      <c r="U43" s="246" t="s">
        <v>316</v>
      </c>
      <c r="V43" s="246" t="s">
        <v>316</v>
      </c>
      <c r="W43" s="246" t="s">
        <v>315</v>
      </c>
      <c r="X43" s="246" t="s">
        <v>315</v>
      </c>
      <c r="Y43" s="246" t="s">
        <v>315</v>
      </c>
      <c r="Z43" s="246" t="s">
        <v>315</v>
      </c>
      <c r="AA43" s="246" t="s">
        <v>315</v>
      </c>
      <c r="AB43" s="246" t="s">
        <v>315</v>
      </c>
      <c r="AC43" s="246" t="s">
        <v>315</v>
      </c>
      <c r="AD43" s="246" t="s">
        <v>316</v>
      </c>
      <c r="AE43" s="246" t="s">
        <v>315</v>
      </c>
      <c r="AF43" s="246" t="s">
        <v>315</v>
      </c>
      <c r="AG43" s="246" t="s">
        <v>316</v>
      </c>
      <c r="AH43" s="242">
        <v>12</v>
      </c>
      <c r="AI43" s="247">
        <v>0.2</v>
      </c>
      <c r="AJ43" s="242" t="s">
        <v>98</v>
      </c>
      <c r="AK43" s="247">
        <v>1</v>
      </c>
      <c r="AL43" s="242" t="s">
        <v>122</v>
      </c>
      <c r="AM43" s="229" t="s">
        <v>139</v>
      </c>
      <c r="AN43" s="256" t="s">
        <v>487</v>
      </c>
      <c r="AO43" s="244" t="s">
        <v>746</v>
      </c>
      <c r="AP43" s="238" t="s">
        <v>665</v>
      </c>
      <c r="AQ43" s="238" t="s">
        <v>666</v>
      </c>
      <c r="AR43" s="238" t="s">
        <v>699</v>
      </c>
      <c r="AS43" s="242" t="s">
        <v>94</v>
      </c>
      <c r="AT43" s="256" t="s">
        <v>146</v>
      </c>
      <c r="AU43" s="256" t="s">
        <v>155</v>
      </c>
      <c r="AV43" s="247">
        <v>0.4</v>
      </c>
      <c r="AW43" s="256" t="s">
        <v>159</v>
      </c>
      <c r="AX43" s="256" t="s">
        <v>488</v>
      </c>
      <c r="AY43" s="256" t="s">
        <v>164</v>
      </c>
      <c r="AZ43" s="256" t="s">
        <v>195</v>
      </c>
      <c r="BA43" s="256" t="s">
        <v>169</v>
      </c>
      <c r="BB43" s="237" t="s">
        <v>667</v>
      </c>
      <c r="BC43" s="257">
        <v>0.12</v>
      </c>
      <c r="BD43" s="257">
        <v>1</v>
      </c>
      <c r="BE43" s="258">
        <v>0.12</v>
      </c>
      <c r="BF43" s="259" t="s">
        <v>98</v>
      </c>
      <c r="BG43" s="258">
        <v>1</v>
      </c>
      <c r="BH43" s="259" t="s">
        <v>122</v>
      </c>
      <c r="BI43" s="229" t="s">
        <v>139</v>
      </c>
      <c r="BJ43" s="256" t="s">
        <v>177</v>
      </c>
      <c r="BK43" s="265" t="s">
        <v>668</v>
      </c>
      <c r="BL43" s="231" t="s">
        <v>596</v>
      </c>
      <c r="BM43" s="266">
        <v>46022</v>
      </c>
      <c r="BN43" s="267" t="s">
        <v>489</v>
      </c>
      <c r="BO43" s="264" t="s">
        <v>698</v>
      </c>
      <c r="BP43" s="243" t="s">
        <v>311</v>
      </c>
    </row>
    <row r="44" spans="1:68" s="4" customFormat="1" ht="150" x14ac:dyDescent="0.25">
      <c r="A44" s="240">
        <v>2</v>
      </c>
      <c r="B44" s="241" t="s">
        <v>625</v>
      </c>
      <c r="C44" s="242" t="s">
        <v>24</v>
      </c>
      <c r="D44" s="243" t="s">
        <v>23</v>
      </c>
      <c r="E44" s="230" t="s">
        <v>310</v>
      </c>
      <c r="F44" s="230" t="s">
        <v>313</v>
      </c>
      <c r="G44" s="230" t="s">
        <v>386</v>
      </c>
      <c r="H44" s="230" t="s">
        <v>490</v>
      </c>
      <c r="I44" s="244" t="s">
        <v>747</v>
      </c>
      <c r="J44" s="243" t="s">
        <v>56</v>
      </c>
      <c r="K44" s="243" t="s">
        <v>53</v>
      </c>
      <c r="L44" s="243" t="s">
        <v>54</v>
      </c>
      <c r="M44" s="245">
        <v>1</v>
      </c>
      <c r="N44" s="246"/>
      <c r="O44" s="246" t="s">
        <v>315</v>
      </c>
      <c r="P44" s="246" t="s">
        <v>315</v>
      </c>
      <c r="Q44" s="246" t="s">
        <v>316</v>
      </c>
      <c r="R44" s="246" t="s">
        <v>316</v>
      </c>
      <c r="S44" s="246" t="s">
        <v>315</v>
      </c>
      <c r="T44" s="246" t="s">
        <v>315</v>
      </c>
      <c r="U44" s="246" t="s">
        <v>316</v>
      </c>
      <c r="V44" s="246" t="s">
        <v>316</v>
      </c>
      <c r="W44" s="246" t="s">
        <v>316</v>
      </c>
      <c r="X44" s="246" t="s">
        <v>315</v>
      </c>
      <c r="Y44" s="246" t="s">
        <v>315</v>
      </c>
      <c r="Z44" s="246" t="s">
        <v>315</v>
      </c>
      <c r="AA44" s="246" t="s">
        <v>315</v>
      </c>
      <c r="AB44" s="246" t="s">
        <v>315</v>
      </c>
      <c r="AC44" s="246" t="s">
        <v>315</v>
      </c>
      <c r="AD44" s="246" t="s">
        <v>316</v>
      </c>
      <c r="AE44" s="246" t="s">
        <v>315</v>
      </c>
      <c r="AF44" s="246" t="s">
        <v>315</v>
      </c>
      <c r="AG44" s="246" t="s">
        <v>316</v>
      </c>
      <c r="AH44" s="242">
        <v>12</v>
      </c>
      <c r="AI44" s="247">
        <v>0.2</v>
      </c>
      <c r="AJ44" s="242" t="s">
        <v>98</v>
      </c>
      <c r="AK44" s="247">
        <v>1</v>
      </c>
      <c r="AL44" s="242" t="s">
        <v>122</v>
      </c>
      <c r="AM44" s="229" t="s">
        <v>139</v>
      </c>
      <c r="AN44" s="256" t="s">
        <v>491</v>
      </c>
      <c r="AO44" s="244" t="s">
        <v>748</v>
      </c>
      <c r="AP44" s="238" t="s">
        <v>700</v>
      </c>
      <c r="AQ44" s="238" t="s">
        <v>492</v>
      </c>
      <c r="AR44" s="238" t="s">
        <v>701</v>
      </c>
      <c r="AS44" s="242" t="s">
        <v>94</v>
      </c>
      <c r="AT44" s="256" t="s">
        <v>146</v>
      </c>
      <c r="AU44" s="256" t="s">
        <v>155</v>
      </c>
      <c r="AV44" s="247">
        <v>0.4</v>
      </c>
      <c r="AW44" s="256" t="s">
        <v>159</v>
      </c>
      <c r="AX44" s="256" t="s">
        <v>493</v>
      </c>
      <c r="AY44" s="256" t="s">
        <v>164</v>
      </c>
      <c r="AZ44" s="256" t="s">
        <v>195</v>
      </c>
      <c r="BA44" s="256" t="s">
        <v>169</v>
      </c>
      <c r="BB44" s="256" t="s">
        <v>494</v>
      </c>
      <c r="BC44" s="257">
        <v>0.12</v>
      </c>
      <c r="BD44" s="257">
        <v>1</v>
      </c>
      <c r="BE44" s="258">
        <v>0.12</v>
      </c>
      <c r="BF44" s="259" t="s">
        <v>98</v>
      </c>
      <c r="BG44" s="258">
        <v>1</v>
      </c>
      <c r="BH44" s="259" t="s">
        <v>122</v>
      </c>
      <c r="BI44" s="229" t="s">
        <v>139</v>
      </c>
      <c r="BJ44" s="256" t="s">
        <v>177</v>
      </c>
      <c r="BK44" s="265" t="s">
        <v>669</v>
      </c>
      <c r="BL44" s="231" t="s">
        <v>597</v>
      </c>
      <c r="BM44" s="266">
        <v>46022</v>
      </c>
      <c r="BN44" s="267" t="s">
        <v>495</v>
      </c>
      <c r="BO44" s="243" t="s">
        <v>496</v>
      </c>
      <c r="BP44" s="243" t="s">
        <v>311</v>
      </c>
    </row>
    <row r="45" spans="1:68" s="4" customFormat="1" ht="223.5" x14ac:dyDescent="0.25">
      <c r="A45" s="240">
        <v>1</v>
      </c>
      <c r="B45" s="241" t="s">
        <v>626</v>
      </c>
      <c r="C45" s="242" t="s">
        <v>20</v>
      </c>
      <c r="D45" s="243" t="s">
        <v>25</v>
      </c>
      <c r="E45" s="230" t="s">
        <v>310</v>
      </c>
      <c r="F45" s="230" t="s">
        <v>313</v>
      </c>
      <c r="G45" s="230" t="s">
        <v>386</v>
      </c>
      <c r="H45" s="230" t="s">
        <v>513</v>
      </c>
      <c r="I45" s="244" t="s">
        <v>749</v>
      </c>
      <c r="J45" s="243" t="s">
        <v>56</v>
      </c>
      <c r="K45" s="243" t="s">
        <v>53</v>
      </c>
      <c r="L45" s="243" t="s">
        <v>54</v>
      </c>
      <c r="M45" s="245">
        <v>1</v>
      </c>
      <c r="N45" s="246"/>
      <c r="O45" s="246" t="s">
        <v>315</v>
      </c>
      <c r="P45" s="246" t="s">
        <v>315</v>
      </c>
      <c r="Q45" s="246" t="s">
        <v>315</v>
      </c>
      <c r="R45" s="246" t="s">
        <v>315</v>
      </c>
      <c r="S45" s="246" t="s">
        <v>315</v>
      </c>
      <c r="T45" s="246" t="s">
        <v>316</v>
      </c>
      <c r="U45" s="246" t="s">
        <v>315</v>
      </c>
      <c r="V45" s="246" t="s">
        <v>315</v>
      </c>
      <c r="W45" s="246" t="s">
        <v>315</v>
      </c>
      <c r="X45" s="246" t="s">
        <v>315</v>
      </c>
      <c r="Y45" s="246" t="s">
        <v>315</v>
      </c>
      <c r="Z45" s="246" t="s">
        <v>315</v>
      </c>
      <c r="AA45" s="246" t="s">
        <v>315</v>
      </c>
      <c r="AB45" s="246" t="s">
        <v>315</v>
      </c>
      <c r="AC45" s="246" t="s">
        <v>315</v>
      </c>
      <c r="AD45" s="246" t="s">
        <v>316</v>
      </c>
      <c r="AE45" s="246" t="s">
        <v>315</v>
      </c>
      <c r="AF45" s="246" t="s">
        <v>315</v>
      </c>
      <c r="AG45" s="246" t="s">
        <v>316</v>
      </c>
      <c r="AH45" s="242">
        <v>16</v>
      </c>
      <c r="AI45" s="247">
        <v>0.2</v>
      </c>
      <c r="AJ45" s="242" t="s">
        <v>98</v>
      </c>
      <c r="AK45" s="247">
        <v>1</v>
      </c>
      <c r="AL45" s="242" t="s">
        <v>122</v>
      </c>
      <c r="AM45" s="229" t="s">
        <v>139</v>
      </c>
      <c r="AN45" s="256" t="s">
        <v>507</v>
      </c>
      <c r="AO45" s="244" t="s">
        <v>750</v>
      </c>
      <c r="AP45" s="230" t="s">
        <v>508</v>
      </c>
      <c r="AQ45" s="230" t="s">
        <v>509</v>
      </c>
      <c r="AR45" s="230" t="s">
        <v>510</v>
      </c>
      <c r="AS45" s="242" t="s">
        <v>94</v>
      </c>
      <c r="AT45" s="256" t="s">
        <v>148</v>
      </c>
      <c r="AU45" s="256" t="s">
        <v>155</v>
      </c>
      <c r="AV45" s="247">
        <v>0.3</v>
      </c>
      <c r="AW45" s="256" t="s">
        <v>159</v>
      </c>
      <c r="AX45" s="256" t="s">
        <v>511</v>
      </c>
      <c r="AY45" s="256" t="s">
        <v>164</v>
      </c>
      <c r="AZ45" s="256" t="s">
        <v>193</v>
      </c>
      <c r="BA45" s="256" t="s">
        <v>169</v>
      </c>
      <c r="BB45" s="256" t="s">
        <v>367</v>
      </c>
      <c r="BC45" s="257">
        <v>0.14000000000000001</v>
      </c>
      <c r="BD45" s="257">
        <v>1</v>
      </c>
      <c r="BE45" s="258">
        <v>3.024E-2</v>
      </c>
      <c r="BF45" s="259" t="s">
        <v>98</v>
      </c>
      <c r="BG45" s="258">
        <v>1</v>
      </c>
      <c r="BH45" s="259" t="s">
        <v>122</v>
      </c>
      <c r="BI45" s="229" t="s">
        <v>139</v>
      </c>
      <c r="BJ45" s="256" t="s">
        <v>177</v>
      </c>
      <c r="BK45" s="265" t="s">
        <v>672</v>
      </c>
      <c r="BL45" s="231" t="s">
        <v>670</v>
      </c>
      <c r="BM45" s="266">
        <v>46022</v>
      </c>
      <c r="BN45" s="267" t="s">
        <v>514</v>
      </c>
      <c r="BO45" s="243" t="s">
        <v>512</v>
      </c>
      <c r="BP45" s="243" t="s">
        <v>311</v>
      </c>
    </row>
    <row r="46" spans="1:68" s="4" customFormat="1" ht="242.25" x14ac:dyDescent="0.25">
      <c r="A46" s="240"/>
      <c r="B46" s="242" t="s">
        <v>626</v>
      </c>
      <c r="C46" s="242" t="s">
        <v>20</v>
      </c>
      <c r="D46" s="243" t="s">
        <v>25</v>
      </c>
      <c r="E46" s="230" t="s">
        <v>310</v>
      </c>
      <c r="F46" s="230" t="s">
        <v>313</v>
      </c>
      <c r="G46" s="230" t="s">
        <v>386</v>
      </c>
      <c r="H46" s="230" t="s">
        <v>513</v>
      </c>
      <c r="I46" s="244" t="s">
        <v>749</v>
      </c>
      <c r="J46" s="243" t="s">
        <v>56</v>
      </c>
      <c r="K46" s="243" t="s">
        <v>53</v>
      </c>
      <c r="L46" s="243" t="s">
        <v>54</v>
      </c>
      <c r="M46" s="245">
        <v>1</v>
      </c>
      <c r="N46" s="246"/>
      <c r="O46" s="246" t="s">
        <v>315</v>
      </c>
      <c r="P46" s="246" t="s">
        <v>315</v>
      </c>
      <c r="Q46" s="246" t="s">
        <v>315</v>
      </c>
      <c r="R46" s="246" t="s">
        <v>315</v>
      </c>
      <c r="S46" s="246" t="s">
        <v>315</v>
      </c>
      <c r="T46" s="246" t="s">
        <v>316</v>
      </c>
      <c r="U46" s="246" t="s">
        <v>315</v>
      </c>
      <c r="V46" s="246" t="s">
        <v>315</v>
      </c>
      <c r="W46" s="246" t="s">
        <v>315</v>
      </c>
      <c r="X46" s="246" t="s">
        <v>315</v>
      </c>
      <c r="Y46" s="246" t="s">
        <v>315</v>
      </c>
      <c r="Z46" s="246" t="s">
        <v>315</v>
      </c>
      <c r="AA46" s="246" t="s">
        <v>315</v>
      </c>
      <c r="AB46" s="246" t="s">
        <v>315</v>
      </c>
      <c r="AC46" s="246" t="s">
        <v>315</v>
      </c>
      <c r="AD46" s="246" t="s">
        <v>316</v>
      </c>
      <c r="AE46" s="246" t="s">
        <v>315</v>
      </c>
      <c r="AF46" s="246" t="s">
        <v>315</v>
      </c>
      <c r="AG46" s="246" t="s">
        <v>316</v>
      </c>
      <c r="AH46" s="242">
        <v>16</v>
      </c>
      <c r="AI46" s="247">
        <v>0.2</v>
      </c>
      <c r="AJ46" s="242" t="s">
        <v>98</v>
      </c>
      <c r="AK46" s="247">
        <v>1</v>
      </c>
      <c r="AL46" s="242" t="s">
        <v>122</v>
      </c>
      <c r="AM46" s="229" t="s">
        <v>139</v>
      </c>
      <c r="AN46" s="256" t="s">
        <v>497</v>
      </c>
      <c r="AO46" s="244" t="s">
        <v>751</v>
      </c>
      <c r="AP46" s="230" t="s">
        <v>498</v>
      </c>
      <c r="AQ46" s="230" t="s">
        <v>499</v>
      </c>
      <c r="AR46" s="238" t="s">
        <v>702</v>
      </c>
      <c r="AS46" s="242" t="s">
        <v>94</v>
      </c>
      <c r="AT46" s="256" t="s">
        <v>146</v>
      </c>
      <c r="AU46" s="256" t="s">
        <v>155</v>
      </c>
      <c r="AV46" s="247">
        <v>0.4</v>
      </c>
      <c r="AW46" s="256" t="s">
        <v>159</v>
      </c>
      <c r="AX46" s="256" t="s">
        <v>401</v>
      </c>
      <c r="AY46" s="256" t="s">
        <v>164</v>
      </c>
      <c r="AZ46" s="256" t="s">
        <v>195</v>
      </c>
      <c r="BA46" s="256" t="s">
        <v>169</v>
      </c>
      <c r="BB46" s="256" t="s">
        <v>500</v>
      </c>
      <c r="BC46" s="257">
        <v>8.4000000000000005E-2</v>
      </c>
      <c r="BD46" s="257">
        <v>1</v>
      </c>
      <c r="BE46" s="258">
        <v>3.024E-2</v>
      </c>
      <c r="BF46" s="259" t="s">
        <v>98</v>
      </c>
      <c r="BG46" s="258">
        <v>1</v>
      </c>
      <c r="BH46" s="259" t="s">
        <v>122</v>
      </c>
      <c r="BI46" s="229" t="s">
        <v>139</v>
      </c>
      <c r="BJ46" s="256" t="s">
        <v>177</v>
      </c>
      <c r="BK46" s="265" t="s">
        <v>312</v>
      </c>
      <c r="BL46" s="231" t="s">
        <v>312</v>
      </c>
      <c r="BM46" s="266" t="s">
        <v>312</v>
      </c>
      <c r="BN46" s="267" t="s">
        <v>514</v>
      </c>
      <c r="BO46" s="243" t="s">
        <v>501</v>
      </c>
      <c r="BP46" s="243" t="s">
        <v>312</v>
      </c>
    </row>
    <row r="47" spans="1:68" s="4" customFormat="1" ht="216" x14ac:dyDescent="0.25">
      <c r="A47" s="240"/>
      <c r="B47" s="242" t="s">
        <v>626</v>
      </c>
      <c r="C47" s="242" t="s">
        <v>20</v>
      </c>
      <c r="D47" s="243" t="s">
        <v>25</v>
      </c>
      <c r="E47" s="230" t="s">
        <v>310</v>
      </c>
      <c r="F47" s="230" t="s">
        <v>313</v>
      </c>
      <c r="G47" s="230" t="s">
        <v>386</v>
      </c>
      <c r="H47" s="230" t="s">
        <v>513</v>
      </c>
      <c r="I47" s="244" t="s">
        <v>749</v>
      </c>
      <c r="J47" s="243" t="s">
        <v>56</v>
      </c>
      <c r="K47" s="243" t="s">
        <v>53</v>
      </c>
      <c r="L47" s="243" t="s">
        <v>54</v>
      </c>
      <c r="M47" s="245">
        <v>1</v>
      </c>
      <c r="N47" s="246"/>
      <c r="O47" s="246" t="s">
        <v>315</v>
      </c>
      <c r="P47" s="246" t="s">
        <v>315</v>
      </c>
      <c r="Q47" s="246" t="s">
        <v>315</v>
      </c>
      <c r="R47" s="246" t="s">
        <v>315</v>
      </c>
      <c r="S47" s="246" t="s">
        <v>315</v>
      </c>
      <c r="T47" s="246" t="s">
        <v>316</v>
      </c>
      <c r="U47" s="246" t="s">
        <v>315</v>
      </c>
      <c r="V47" s="246" t="s">
        <v>315</v>
      </c>
      <c r="W47" s="246" t="s">
        <v>315</v>
      </c>
      <c r="X47" s="246" t="s">
        <v>315</v>
      </c>
      <c r="Y47" s="246" t="s">
        <v>315</v>
      </c>
      <c r="Z47" s="246" t="s">
        <v>315</v>
      </c>
      <c r="AA47" s="246" t="s">
        <v>315</v>
      </c>
      <c r="AB47" s="246" t="s">
        <v>315</v>
      </c>
      <c r="AC47" s="246" t="s">
        <v>315</v>
      </c>
      <c r="AD47" s="246" t="s">
        <v>316</v>
      </c>
      <c r="AE47" s="246" t="s">
        <v>315</v>
      </c>
      <c r="AF47" s="246" t="s">
        <v>315</v>
      </c>
      <c r="AG47" s="246" t="s">
        <v>316</v>
      </c>
      <c r="AH47" s="242">
        <v>16</v>
      </c>
      <c r="AI47" s="247">
        <v>0.2</v>
      </c>
      <c r="AJ47" s="242" t="s">
        <v>98</v>
      </c>
      <c r="AK47" s="247">
        <v>1</v>
      </c>
      <c r="AL47" s="242" t="s">
        <v>122</v>
      </c>
      <c r="AM47" s="229" t="s">
        <v>139</v>
      </c>
      <c r="AN47" s="256" t="s">
        <v>502</v>
      </c>
      <c r="AO47" s="244" t="s">
        <v>752</v>
      </c>
      <c r="AP47" s="230" t="s">
        <v>498</v>
      </c>
      <c r="AQ47" s="230" t="s">
        <v>503</v>
      </c>
      <c r="AR47" s="230" t="s">
        <v>504</v>
      </c>
      <c r="AS47" s="242" t="s">
        <v>94</v>
      </c>
      <c r="AT47" s="256" t="s">
        <v>146</v>
      </c>
      <c r="AU47" s="256" t="s">
        <v>155</v>
      </c>
      <c r="AV47" s="247">
        <v>0.4</v>
      </c>
      <c r="AW47" s="256" t="s">
        <v>159</v>
      </c>
      <c r="AX47" s="256" t="s">
        <v>401</v>
      </c>
      <c r="AY47" s="256" t="s">
        <v>164</v>
      </c>
      <c r="AZ47" s="256" t="s">
        <v>195</v>
      </c>
      <c r="BA47" s="256" t="s">
        <v>169</v>
      </c>
      <c r="BB47" s="256" t="s">
        <v>505</v>
      </c>
      <c r="BC47" s="257">
        <v>5.04E-2</v>
      </c>
      <c r="BD47" s="257">
        <v>1</v>
      </c>
      <c r="BE47" s="258">
        <v>3.024E-2</v>
      </c>
      <c r="BF47" s="259" t="s">
        <v>98</v>
      </c>
      <c r="BG47" s="258">
        <v>1</v>
      </c>
      <c r="BH47" s="259" t="s">
        <v>122</v>
      </c>
      <c r="BI47" s="229" t="s">
        <v>139</v>
      </c>
      <c r="BJ47" s="256" t="s">
        <v>177</v>
      </c>
      <c r="BK47" s="265" t="s">
        <v>312</v>
      </c>
      <c r="BL47" s="231" t="s">
        <v>312</v>
      </c>
      <c r="BM47" s="266" t="s">
        <v>312</v>
      </c>
      <c r="BN47" s="267" t="s">
        <v>514</v>
      </c>
      <c r="BO47" s="243" t="s">
        <v>506</v>
      </c>
      <c r="BP47" s="243" t="s">
        <v>312</v>
      </c>
    </row>
    <row r="48" spans="1:68" s="4" customFormat="1" ht="367.9" customHeight="1" x14ac:dyDescent="0.25">
      <c r="A48" s="240"/>
      <c r="B48" s="242" t="s">
        <v>626</v>
      </c>
      <c r="C48" s="242" t="s">
        <v>20</v>
      </c>
      <c r="D48" s="243" t="s">
        <v>25</v>
      </c>
      <c r="E48" s="230" t="s">
        <v>310</v>
      </c>
      <c r="F48" s="230" t="s">
        <v>313</v>
      </c>
      <c r="G48" s="230" t="s">
        <v>386</v>
      </c>
      <c r="H48" s="230" t="s">
        <v>513</v>
      </c>
      <c r="I48" s="244" t="s">
        <v>749</v>
      </c>
      <c r="J48" s="243" t="s">
        <v>56</v>
      </c>
      <c r="K48" s="243" t="s">
        <v>53</v>
      </c>
      <c r="L48" s="243" t="s">
        <v>54</v>
      </c>
      <c r="M48" s="245">
        <v>1</v>
      </c>
      <c r="N48" s="246"/>
      <c r="O48" s="246" t="s">
        <v>315</v>
      </c>
      <c r="P48" s="246" t="s">
        <v>315</v>
      </c>
      <c r="Q48" s="246" t="s">
        <v>315</v>
      </c>
      <c r="R48" s="246" t="s">
        <v>315</v>
      </c>
      <c r="S48" s="246" t="s">
        <v>315</v>
      </c>
      <c r="T48" s="246" t="s">
        <v>316</v>
      </c>
      <c r="U48" s="246" t="s">
        <v>315</v>
      </c>
      <c r="V48" s="246" t="s">
        <v>315</v>
      </c>
      <c r="W48" s="246" t="s">
        <v>315</v>
      </c>
      <c r="X48" s="246" t="s">
        <v>315</v>
      </c>
      <c r="Y48" s="246" t="s">
        <v>315</v>
      </c>
      <c r="Z48" s="246" t="s">
        <v>315</v>
      </c>
      <c r="AA48" s="246" t="s">
        <v>315</v>
      </c>
      <c r="AB48" s="246" t="s">
        <v>315</v>
      </c>
      <c r="AC48" s="246" t="s">
        <v>315</v>
      </c>
      <c r="AD48" s="246" t="s">
        <v>316</v>
      </c>
      <c r="AE48" s="246" t="s">
        <v>315</v>
      </c>
      <c r="AF48" s="246" t="s">
        <v>315</v>
      </c>
      <c r="AG48" s="246" t="s">
        <v>316</v>
      </c>
      <c r="AH48" s="242">
        <v>16</v>
      </c>
      <c r="AI48" s="247">
        <v>0.2</v>
      </c>
      <c r="AJ48" s="242" t="s">
        <v>98</v>
      </c>
      <c r="AK48" s="247">
        <v>1</v>
      </c>
      <c r="AL48" s="242" t="s">
        <v>122</v>
      </c>
      <c r="AM48" s="229" t="s">
        <v>139</v>
      </c>
      <c r="AN48" s="256" t="s">
        <v>515</v>
      </c>
      <c r="AO48" s="244" t="s">
        <v>753</v>
      </c>
      <c r="AP48" s="230" t="s">
        <v>516</v>
      </c>
      <c r="AQ48" s="230" t="s">
        <v>517</v>
      </c>
      <c r="AR48" s="230" t="s">
        <v>518</v>
      </c>
      <c r="AS48" s="242" t="s">
        <v>94</v>
      </c>
      <c r="AT48" s="256" t="s">
        <v>146</v>
      </c>
      <c r="AU48" s="256" t="s">
        <v>155</v>
      </c>
      <c r="AV48" s="247">
        <v>0.4</v>
      </c>
      <c r="AW48" s="256" t="s">
        <v>159</v>
      </c>
      <c r="AX48" s="256" t="s">
        <v>519</v>
      </c>
      <c r="AY48" s="256" t="s">
        <v>164</v>
      </c>
      <c r="AZ48" s="256" t="s">
        <v>195</v>
      </c>
      <c r="BA48" s="256" t="s">
        <v>169</v>
      </c>
      <c r="BB48" s="256" t="s">
        <v>520</v>
      </c>
      <c r="BC48" s="257">
        <v>3.024E-2</v>
      </c>
      <c r="BD48" s="257">
        <v>1</v>
      </c>
      <c r="BE48" s="258">
        <v>3.024E-2</v>
      </c>
      <c r="BF48" s="259" t="s">
        <v>98</v>
      </c>
      <c r="BG48" s="258">
        <v>1</v>
      </c>
      <c r="BH48" s="259" t="s">
        <v>122</v>
      </c>
      <c r="BI48" s="229" t="s">
        <v>139</v>
      </c>
      <c r="BJ48" s="256" t="s">
        <v>177</v>
      </c>
      <c r="BK48" s="265" t="s">
        <v>312</v>
      </c>
      <c r="BL48" s="231" t="s">
        <v>312</v>
      </c>
      <c r="BM48" s="266" t="s">
        <v>312</v>
      </c>
      <c r="BN48" s="267" t="s">
        <v>514</v>
      </c>
      <c r="BO48" s="243" t="s">
        <v>521</v>
      </c>
      <c r="BP48" s="243" t="s">
        <v>312</v>
      </c>
    </row>
    <row r="49" spans="1:69" s="4" customFormat="1" ht="194.45" customHeight="1" x14ac:dyDescent="0.25">
      <c r="A49" s="240">
        <v>3</v>
      </c>
      <c r="B49" s="241" t="s">
        <v>627</v>
      </c>
      <c r="C49" s="242" t="s">
        <v>27</v>
      </c>
      <c r="D49" s="243" t="s">
        <v>26</v>
      </c>
      <c r="E49" s="230" t="s">
        <v>310</v>
      </c>
      <c r="F49" s="230" t="s">
        <v>313</v>
      </c>
      <c r="G49" s="230" t="s">
        <v>386</v>
      </c>
      <c r="H49" s="230" t="s">
        <v>527</v>
      </c>
      <c r="I49" s="244" t="s">
        <v>754</v>
      </c>
      <c r="J49" s="243" t="s">
        <v>56</v>
      </c>
      <c r="K49" s="243" t="s">
        <v>53</v>
      </c>
      <c r="L49" s="243" t="s">
        <v>54</v>
      </c>
      <c r="M49" s="245">
        <v>1</v>
      </c>
      <c r="N49" s="246"/>
      <c r="O49" s="246" t="s">
        <v>315</v>
      </c>
      <c r="P49" s="246" t="s">
        <v>315</v>
      </c>
      <c r="Q49" s="246" t="s">
        <v>315</v>
      </c>
      <c r="R49" s="246" t="s">
        <v>316</v>
      </c>
      <c r="S49" s="246" t="s">
        <v>315</v>
      </c>
      <c r="T49" s="246" t="s">
        <v>315</v>
      </c>
      <c r="U49" s="246" t="s">
        <v>316</v>
      </c>
      <c r="V49" s="246" t="s">
        <v>316</v>
      </c>
      <c r="W49" s="246" t="s">
        <v>315</v>
      </c>
      <c r="X49" s="246" t="s">
        <v>315</v>
      </c>
      <c r="Y49" s="246" t="s">
        <v>315</v>
      </c>
      <c r="Z49" s="246" t="s">
        <v>315</v>
      </c>
      <c r="AA49" s="246" t="s">
        <v>316</v>
      </c>
      <c r="AB49" s="246" t="s">
        <v>315</v>
      </c>
      <c r="AC49" s="246" t="s">
        <v>315</v>
      </c>
      <c r="AD49" s="246" t="s">
        <v>316</v>
      </c>
      <c r="AE49" s="246" t="s">
        <v>315</v>
      </c>
      <c r="AF49" s="246" t="s">
        <v>315</v>
      </c>
      <c r="AG49" s="246" t="s">
        <v>316</v>
      </c>
      <c r="AH49" s="242">
        <v>13</v>
      </c>
      <c r="AI49" s="247">
        <v>0.2</v>
      </c>
      <c r="AJ49" s="242" t="s">
        <v>98</v>
      </c>
      <c r="AK49" s="247">
        <v>1</v>
      </c>
      <c r="AL49" s="242" t="s">
        <v>122</v>
      </c>
      <c r="AM49" s="229" t="s">
        <v>139</v>
      </c>
      <c r="AN49" s="256" t="s">
        <v>528</v>
      </c>
      <c r="AO49" s="244" t="s">
        <v>755</v>
      </c>
      <c r="AP49" s="230" t="s">
        <v>526</v>
      </c>
      <c r="AQ49" s="230" t="s">
        <v>529</v>
      </c>
      <c r="AR49" s="230" t="s">
        <v>530</v>
      </c>
      <c r="AS49" s="242" t="s">
        <v>94</v>
      </c>
      <c r="AT49" s="256" t="s">
        <v>148</v>
      </c>
      <c r="AU49" s="256" t="s">
        <v>155</v>
      </c>
      <c r="AV49" s="247">
        <v>0.3</v>
      </c>
      <c r="AW49" s="256" t="s">
        <v>159</v>
      </c>
      <c r="AX49" s="256" t="s">
        <v>522</v>
      </c>
      <c r="AY49" s="256" t="s">
        <v>164</v>
      </c>
      <c r="AZ49" s="256" t="s">
        <v>192</v>
      </c>
      <c r="BA49" s="256" t="s">
        <v>169</v>
      </c>
      <c r="BB49" s="256" t="s">
        <v>531</v>
      </c>
      <c r="BC49" s="257">
        <v>0.14000000000000001</v>
      </c>
      <c r="BD49" s="257">
        <v>1</v>
      </c>
      <c r="BE49" s="258">
        <v>5.8800000000000005E-2</v>
      </c>
      <c r="BF49" s="259" t="s">
        <v>98</v>
      </c>
      <c r="BG49" s="258">
        <v>1</v>
      </c>
      <c r="BH49" s="259" t="s">
        <v>122</v>
      </c>
      <c r="BI49" s="229" t="s">
        <v>139</v>
      </c>
      <c r="BJ49" s="256" t="s">
        <v>177</v>
      </c>
      <c r="BK49" s="265" t="s">
        <v>675</v>
      </c>
      <c r="BL49" s="231" t="s">
        <v>756</v>
      </c>
      <c r="BM49" s="266">
        <v>46022</v>
      </c>
      <c r="BN49" s="267" t="s">
        <v>532</v>
      </c>
      <c r="BO49" s="243" t="s">
        <v>533</v>
      </c>
      <c r="BP49" s="264" t="s">
        <v>703</v>
      </c>
    </row>
    <row r="50" spans="1:69" s="4" customFormat="1" ht="210.75" x14ac:dyDescent="0.25">
      <c r="A50" s="240"/>
      <c r="B50" s="242" t="s">
        <v>627</v>
      </c>
      <c r="C50" s="242" t="s">
        <v>27</v>
      </c>
      <c r="D50" s="243" t="s">
        <v>26</v>
      </c>
      <c r="E50" s="230" t="s">
        <v>310</v>
      </c>
      <c r="F50" s="230" t="s">
        <v>313</v>
      </c>
      <c r="G50" s="230" t="s">
        <v>386</v>
      </c>
      <c r="H50" s="230" t="s">
        <v>527</v>
      </c>
      <c r="I50" s="244" t="s">
        <v>754</v>
      </c>
      <c r="J50" s="243" t="s">
        <v>56</v>
      </c>
      <c r="K50" s="243" t="s">
        <v>53</v>
      </c>
      <c r="L50" s="243" t="s">
        <v>54</v>
      </c>
      <c r="M50" s="245">
        <v>1</v>
      </c>
      <c r="N50" s="246"/>
      <c r="O50" s="246" t="s">
        <v>315</v>
      </c>
      <c r="P50" s="246" t="s">
        <v>315</v>
      </c>
      <c r="Q50" s="246" t="s">
        <v>315</v>
      </c>
      <c r="R50" s="246" t="s">
        <v>316</v>
      </c>
      <c r="S50" s="246" t="s">
        <v>315</v>
      </c>
      <c r="T50" s="246" t="s">
        <v>315</v>
      </c>
      <c r="U50" s="246" t="s">
        <v>316</v>
      </c>
      <c r="V50" s="246" t="s">
        <v>316</v>
      </c>
      <c r="W50" s="246" t="s">
        <v>315</v>
      </c>
      <c r="X50" s="246" t="s">
        <v>315</v>
      </c>
      <c r="Y50" s="246" t="s">
        <v>315</v>
      </c>
      <c r="Z50" s="246" t="s">
        <v>315</v>
      </c>
      <c r="AA50" s="246" t="s">
        <v>316</v>
      </c>
      <c r="AB50" s="246" t="s">
        <v>315</v>
      </c>
      <c r="AC50" s="246" t="s">
        <v>315</v>
      </c>
      <c r="AD50" s="246" t="s">
        <v>316</v>
      </c>
      <c r="AE50" s="246" t="s">
        <v>315</v>
      </c>
      <c r="AF50" s="246" t="s">
        <v>315</v>
      </c>
      <c r="AG50" s="246" t="s">
        <v>316</v>
      </c>
      <c r="AH50" s="242">
        <v>13</v>
      </c>
      <c r="AI50" s="247">
        <v>0.2</v>
      </c>
      <c r="AJ50" s="242" t="s">
        <v>98</v>
      </c>
      <c r="AK50" s="247">
        <v>1</v>
      </c>
      <c r="AL50" s="242" t="s">
        <v>122</v>
      </c>
      <c r="AM50" s="229" t="s">
        <v>139</v>
      </c>
      <c r="AN50" s="256" t="s">
        <v>534</v>
      </c>
      <c r="AO50" s="244" t="s">
        <v>757</v>
      </c>
      <c r="AP50" s="230" t="s">
        <v>535</v>
      </c>
      <c r="AQ50" s="230" t="s">
        <v>536</v>
      </c>
      <c r="AR50" s="230" t="s">
        <v>537</v>
      </c>
      <c r="AS50" s="242" t="s">
        <v>94</v>
      </c>
      <c r="AT50" s="256" t="s">
        <v>146</v>
      </c>
      <c r="AU50" s="256" t="s">
        <v>155</v>
      </c>
      <c r="AV50" s="247">
        <v>0.4</v>
      </c>
      <c r="AW50" s="256" t="s">
        <v>159</v>
      </c>
      <c r="AX50" s="256" t="s">
        <v>522</v>
      </c>
      <c r="AY50" s="256" t="s">
        <v>164</v>
      </c>
      <c r="AZ50" s="256" t="s">
        <v>195</v>
      </c>
      <c r="BA50" s="256" t="s">
        <v>169</v>
      </c>
      <c r="BB50" s="256" t="s">
        <v>538</v>
      </c>
      <c r="BC50" s="257">
        <v>8.4000000000000005E-2</v>
      </c>
      <c r="BD50" s="257">
        <v>1</v>
      </c>
      <c r="BE50" s="258">
        <v>5.8800000000000005E-2</v>
      </c>
      <c r="BF50" s="259" t="s">
        <v>98</v>
      </c>
      <c r="BG50" s="258">
        <v>1</v>
      </c>
      <c r="BH50" s="259" t="s">
        <v>122</v>
      </c>
      <c r="BI50" s="229" t="s">
        <v>139</v>
      </c>
      <c r="BJ50" s="256" t="s">
        <v>177</v>
      </c>
      <c r="BK50" s="265" t="s">
        <v>312</v>
      </c>
      <c r="BL50" s="231" t="s">
        <v>312</v>
      </c>
      <c r="BM50" s="266" t="s">
        <v>312</v>
      </c>
      <c r="BN50" s="267" t="s">
        <v>532</v>
      </c>
      <c r="BO50" s="243" t="s">
        <v>539</v>
      </c>
      <c r="BP50" s="243" t="s">
        <v>312</v>
      </c>
    </row>
    <row r="51" spans="1:69" s="4" customFormat="1" ht="357.6" customHeight="1" x14ac:dyDescent="0.25">
      <c r="A51" s="240"/>
      <c r="B51" s="242" t="s">
        <v>627</v>
      </c>
      <c r="C51" s="242" t="s">
        <v>27</v>
      </c>
      <c r="D51" s="243" t="s">
        <v>26</v>
      </c>
      <c r="E51" s="230" t="s">
        <v>310</v>
      </c>
      <c r="F51" s="230" t="s">
        <v>313</v>
      </c>
      <c r="G51" s="230" t="s">
        <v>386</v>
      </c>
      <c r="H51" s="230" t="s">
        <v>527</v>
      </c>
      <c r="I51" s="244" t="s">
        <v>754</v>
      </c>
      <c r="J51" s="243" t="s">
        <v>56</v>
      </c>
      <c r="K51" s="243" t="s">
        <v>53</v>
      </c>
      <c r="L51" s="243" t="s">
        <v>54</v>
      </c>
      <c r="M51" s="245">
        <v>1</v>
      </c>
      <c r="N51" s="246"/>
      <c r="O51" s="246" t="s">
        <v>315</v>
      </c>
      <c r="P51" s="246" t="s">
        <v>315</v>
      </c>
      <c r="Q51" s="246" t="s">
        <v>315</v>
      </c>
      <c r="R51" s="246" t="s">
        <v>316</v>
      </c>
      <c r="S51" s="246" t="s">
        <v>315</v>
      </c>
      <c r="T51" s="246" t="s">
        <v>315</v>
      </c>
      <c r="U51" s="246" t="s">
        <v>316</v>
      </c>
      <c r="V51" s="246" t="s">
        <v>316</v>
      </c>
      <c r="W51" s="246" t="s">
        <v>315</v>
      </c>
      <c r="X51" s="246" t="s">
        <v>315</v>
      </c>
      <c r="Y51" s="246" t="s">
        <v>315</v>
      </c>
      <c r="Z51" s="246" t="s">
        <v>315</v>
      </c>
      <c r="AA51" s="246" t="s">
        <v>316</v>
      </c>
      <c r="AB51" s="246" t="s">
        <v>315</v>
      </c>
      <c r="AC51" s="246" t="s">
        <v>315</v>
      </c>
      <c r="AD51" s="246" t="s">
        <v>316</v>
      </c>
      <c r="AE51" s="246" t="s">
        <v>315</v>
      </c>
      <c r="AF51" s="246" t="s">
        <v>315</v>
      </c>
      <c r="AG51" s="246" t="s">
        <v>316</v>
      </c>
      <c r="AH51" s="242">
        <v>13</v>
      </c>
      <c r="AI51" s="247">
        <v>0.2</v>
      </c>
      <c r="AJ51" s="242" t="s">
        <v>98</v>
      </c>
      <c r="AK51" s="247">
        <v>1</v>
      </c>
      <c r="AL51" s="242" t="s">
        <v>122</v>
      </c>
      <c r="AM51" s="229" t="s">
        <v>139</v>
      </c>
      <c r="AN51" s="256" t="s">
        <v>523</v>
      </c>
      <c r="AO51" s="244" t="s">
        <v>758</v>
      </c>
      <c r="AP51" s="230" t="s">
        <v>673</v>
      </c>
      <c r="AQ51" s="230" t="s">
        <v>524</v>
      </c>
      <c r="AR51" s="230" t="s">
        <v>674</v>
      </c>
      <c r="AS51" s="242" t="s">
        <v>94</v>
      </c>
      <c r="AT51" s="256" t="s">
        <v>148</v>
      </c>
      <c r="AU51" s="256" t="s">
        <v>155</v>
      </c>
      <c r="AV51" s="247">
        <v>0.3</v>
      </c>
      <c r="AW51" s="256" t="s">
        <v>159</v>
      </c>
      <c r="AX51" s="256" t="s">
        <v>522</v>
      </c>
      <c r="AY51" s="256" t="s">
        <v>164</v>
      </c>
      <c r="AZ51" s="256" t="s">
        <v>195</v>
      </c>
      <c r="BA51" s="256" t="s">
        <v>169</v>
      </c>
      <c r="BB51" s="237" t="s">
        <v>704</v>
      </c>
      <c r="BC51" s="257">
        <v>5.8800000000000005E-2</v>
      </c>
      <c r="BD51" s="257">
        <v>1</v>
      </c>
      <c r="BE51" s="258">
        <v>5.8800000000000005E-2</v>
      </c>
      <c r="BF51" s="259" t="s">
        <v>98</v>
      </c>
      <c r="BG51" s="258">
        <v>1</v>
      </c>
      <c r="BH51" s="259" t="s">
        <v>122</v>
      </c>
      <c r="BI51" s="229" t="s">
        <v>139</v>
      </c>
      <c r="BJ51" s="256" t="s">
        <v>177</v>
      </c>
      <c r="BK51" s="265" t="s">
        <v>312</v>
      </c>
      <c r="BL51" s="231" t="s">
        <v>312</v>
      </c>
      <c r="BM51" s="266" t="s">
        <v>312</v>
      </c>
      <c r="BN51" s="267" t="s">
        <v>532</v>
      </c>
      <c r="BO51" s="243" t="s">
        <v>525</v>
      </c>
      <c r="BP51" s="243" t="s">
        <v>312</v>
      </c>
    </row>
    <row r="52" spans="1:69" s="4" customFormat="1" ht="252" x14ac:dyDescent="0.25">
      <c r="A52" s="240">
        <v>1</v>
      </c>
      <c r="B52" s="241" t="s">
        <v>628</v>
      </c>
      <c r="C52" s="242" t="s">
        <v>29</v>
      </c>
      <c r="D52" s="243" t="s">
        <v>28</v>
      </c>
      <c r="E52" s="230" t="s">
        <v>224</v>
      </c>
      <c r="F52" s="230" t="s">
        <v>313</v>
      </c>
      <c r="G52" s="230" t="s">
        <v>386</v>
      </c>
      <c r="H52" s="230" t="s">
        <v>546</v>
      </c>
      <c r="I52" s="244" t="s">
        <v>759</v>
      </c>
      <c r="J52" s="243" t="s">
        <v>56</v>
      </c>
      <c r="K52" s="243" t="s">
        <v>53</v>
      </c>
      <c r="L52" s="243" t="s">
        <v>54</v>
      </c>
      <c r="M52" s="245">
        <v>1</v>
      </c>
      <c r="N52" s="246"/>
      <c r="O52" s="246" t="s">
        <v>315</v>
      </c>
      <c r="P52" s="246" t="s">
        <v>315</v>
      </c>
      <c r="Q52" s="246" t="s">
        <v>316</v>
      </c>
      <c r="R52" s="246" t="s">
        <v>316</v>
      </c>
      <c r="S52" s="246" t="s">
        <v>315</v>
      </c>
      <c r="T52" s="246" t="s">
        <v>315</v>
      </c>
      <c r="U52" s="246" t="s">
        <v>316</v>
      </c>
      <c r="V52" s="246" t="s">
        <v>316</v>
      </c>
      <c r="W52" s="246" t="s">
        <v>315</v>
      </c>
      <c r="X52" s="246" t="s">
        <v>315</v>
      </c>
      <c r="Y52" s="246" t="s">
        <v>315</v>
      </c>
      <c r="Z52" s="246" t="s">
        <v>315</v>
      </c>
      <c r="AA52" s="246" t="s">
        <v>315</v>
      </c>
      <c r="AB52" s="246" t="s">
        <v>315</v>
      </c>
      <c r="AC52" s="246" t="s">
        <v>315</v>
      </c>
      <c r="AD52" s="246" t="s">
        <v>316</v>
      </c>
      <c r="AE52" s="246" t="s">
        <v>315</v>
      </c>
      <c r="AF52" s="246" t="s">
        <v>315</v>
      </c>
      <c r="AG52" s="246" t="s">
        <v>316</v>
      </c>
      <c r="AH52" s="242">
        <v>13</v>
      </c>
      <c r="AI52" s="247">
        <v>0.2</v>
      </c>
      <c r="AJ52" s="242" t="s">
        <v>98</v>
      </c>
      <c r="AK52" s="247">
        <v>1</v>
      </c>
      <c r="AL52" s="242" t="s">
        <v>122</v>
      </c>
      <c r="AM52" s="229" t="s">
        <v>139</v>
      </c>
      <c r="AN52" s="256" t="s">
        <v>541</v>
      </c>
      <c r="AO52" s="244" t="s">
        <v>760</v>
      </c>
      <c r="AP52" s="230" t="s">
        <v>540</v>
      </c>
      <c r="AQ52" s="230" t="s">
        <v>542</v>
      </c>
      <c r="AR52" s="230" t="s">
        <v>543</v>
      </c>
      <c r="AS52" s="242" t="s">
        <v>94</v>
      </c>
      <c r="AT52" s="256" t="s">
        <v>146</v>
      </c>
      <c r="AU52" s="256" t="s">
        <v>155</v>
      </c>
      <c r="AV52" s="247">
        <v>0.4</v>
      </c>
      <c r="AW52" s="256" t="s">
        <v>159</v>
      </c>
      <c r="AX52" s="237" t="s">
        <v>676</v>
      </c>
      <c r="AY52" s="256" t="s">
        <v>164</v>
      </c>
      <c r="AZ52" s="256" t="s">
        <v>188</v>
      </c>
      <c r="BA52" s="256" t="s">
        <v>169</v>
      </c>
      <c r="BB52" s="256" t="s">
        <v>544</v>
      </c>
      <c r="BC52" s="257">
        <v>0.12</v>
      </c>
      <c r="BD52" s="257">
        <v>1</v>
      </c>
      <c r="BE52" s="258">
        <v>7.1999999999999995E-2</v>
      </c>
      <c r="BF52" s="259" t="s">
        <v>98</v>
      </c>
      <c r="BG52" s="258">
        <v>1</v>
      </c>
      <c r="BH52" s="259" t="s">
        <v>122</v>
      </c>
      <c r="BI52" s="229" t="s">
        <v>139</v>
      </c>
      <c r="BJ52" s="256" t="s">
        <v>177</v>
      </c>
      <c r="BK52" s="265" t="s">
        <v>678</v>
      </c>
      <c r="BL52" s="231" t="s">
        <v>603</v>
      </c>
      <c r="BM52" s="266">
        <v>46022</v>
      </c>
      <c r="BN52" s="267" t="s">
        <v>547</v>
      </c>
      <c r="BO52" s="243" t="s">
        <v>545</v>
      </c>
      <c r="BP52" s="264" t="s">
        <v>677</v>
      </c>
    </row>
    <row r="53" spans="1:69" s="4" customFormat="1" ht="247.5" thickBot="1" x14ac:dyDescent="0.3">
      <c r="A53" s="240"/>
      <c r="B53" s="249" t="s">
        <v>628</v>
      </c>
      <c r="C53" s="249" t="s">
        <v>29</v>
      </c>
      <c r="D53" s="250" t="s">
        <v>28</v>
      </c>
      <c r="E53" s="251" t="s">
        <v>224</v>
      </c>
      <c r="F53" s="251" t="s">
        <v>313</v>
      </c>
      <c r="G53" s="251" t="s">
        <v>386</v>
      </c>
      <c r="H53" s="251" t="s">
        <v>546</v>
      </c>
      <c r="I53" s="252" t="s">
        <v>759</v>
      </c>
      <c r="J53" s="250" t="s">
        <v>56</v>
      </c>
      <c r="K53" s="250" t="s">
        <v>53</v>
      </c>
      <c r="L53" s="250" t="s">
        <v>54</v>
      </c>
      <c r="M53" s="253">
        <v>1</v>
      </c>
      <c r="N53" s="254"/>
      <c r="O53" s="254" t="s">
        <v>315</v>
      </c>
      <c r="P53" s="254" t="s">
        <v>315</v>
      </c>
      <c r="Q53" s="254" t="s">
        <v>316</v>
      </c>
      <c r="R53" s="254" t="s">
        <v>316</v>
      </c>
      <c r="S53" s="254" t="s">
        <v>315</v>
      </c>
      <c r="T53" s="254" t="s">
        <v>315</v>
      </c>
      <c r="U53" s="254" t="s">
        <v>316</v>
      </c>
      <c r="V53" s="254" t="s">
        <v>316</v>
      </c>
      <c r="W53" s="254" t="s">
        <v>315</v>
      </c>
      <c r="X53" s="254" t="s">
        <v>315</v>
      </c>
      <c r="Y53" s="254" t="s">
        <v>315</v>
      </c>
      <c r="Z53" s="254" t="s">
        <v>315</v>
      </c>
      <c r="AA53" s="254" t="s">
        <v>315</v>
      </c>
      <c r="AB53" s="254" t="s">
        <v>315</v>
      </c>
      <c r="AC53" s="254" t="s">
        <v>315</v>
      </c>
      <c r="AD53" s="254" t="s">
        <v>316</v>
      </c>
      <c r="AE53" s="254" t="s">
        <v>315</v>
      </c>
      <c r="AF53" s="254" t="s">
        <v>315</v>
      </c>
      <c r="AG53" s="254" t="s">
        <v>316</v>
      </c>
      <c r="AH53" s="249">
        <v>13</v>
      </c>
      <c r="AI53" s="255">
        <v>0.2</v>
      </c>
      <c r="AJ53" s="249" t="s">
        <v>98</v>
      </c>
      <c r="AK53" s="255">
        <v>1</v>
      </c>
      <c r="AL53" s="249" t="s">
        <v>122</v>
      </c>
      <c r="AM53" s="232" t="s">
        <v>139</v>
      </c>
      <c r="AN53" s="269" t="s">
        <v>548</v>
      </c>
      <c r="AO53" s="252" t="s">
        <v>761</v>
      </c>
      <c r="AP53" s="251" t="s">
        <v>549</v>
      </c>
      <c r="AQ53" s="251" t="s">
        <v>550</v>
      </c>
      <c r="AR53" s="251" t="s">
        <v>551</v>
      </c>
      <c r="AS53" s="249" t="s">
        <v>94</v>
      </c>
      <c r="AT53" s="269" t="s">
        <v>146</v>
      </c>
      <c r="AU53" s="269" t="s">
        <v>155</v>
      </c>
      <c r="AV53" s="255">
        <v>0.4</v>
      </c>
      <c r="AW53" s="269" t="s">
        <v>159</v>
      </c>
      <c r="AX53" s="278" t="s">
        <v>676</v>
      </c>
      <c r="AY53" s="269" t="s">
        <v>164</v>
      </c>
      <c r="AZ53" s="269" t="s">
        <v>195</v>
      </c>
      <c r="BA53" s="269" t="s">
        <v>169</v>
      </c>
      <c r="BB53" s="269" t="s">
        <v>552</v>
      </c>
      <c r="BC53" s="273">
        <v>7.1999999999999995E-2</v>
      </c>
      <c r="BD53" s="273">
        <v>1</v>
      </c>
      <c r="BE53" s="274">
        <v>7.1999999999999995E-2</v>
      </c>
      <c r="BF53" s="275" t="s">
        <v>98</v>
      </c>
      <c r="BG53" s="274">
        <v>1</v>
      </c>
      <c r="BH53" s="275" t="s">
        <v>122</v>
      </c>
      <c r="BI53" s="232" t="s">
        <v>139</v>
      </c>
      <c r="BJ53" s="269" t="s">
        <v>177</v>
      </c>
      <c r="BK53" s="270" t="s">
        <v>312</v>
      </c>
      <c r="BL53" s="271" t="s">
        <v>312</v>
      </c>
      <c r="BM53" s="272" t="s">
        <v>312</v>
      </c>
      <c r="BN53" s="250" t="s">
        <v>547</v>
      </c>
      <c r="BO53" s="250" t="s">
        <v>553</v>
      </c>
      <c r="BP53" s="250" t="s">
        <v>312</v>
      </c>
    </row>
    <row r="54" spans="1:69" s="4" customFormat="1" x14ac:dyDescent="0.25">
      <c r="A54" s="240"/>
      <c r="B54" s="7"/>
      <c r="C54" s="7"/>
      <c r="D54" s="7"/>
      <c r="E54" s="14"/>
      <c r="F54" s="14"/>
      <c r="G54" s="14"/>
      <c r="H54" s="14"/>
      <c r="I54" s="14"/>
      <c r="J54" s="7"/>
      <c r="K54" s="7"/>
      <c r="L54" s="7"/>
      <c r="M54" s="7"/>
      <c r="AH54" s="7"/>
      <c r="AI54" s="184"/>
      <c r="AJ54" s="7"/>
      <c r="AK54" s="184"/>
      <c r="AL54" s="7"/>
      <c r="AM54" s="7"/>
      <c r="AN54" s="10"/>
      <c r="AO54" s="14"/>
      <c r="AP54" s="14"/>
      <c r="AQ54" s="14"/>
      <c r="AR54" s="14"/>
      <c r="AS54" s="7"/>
      <c r="AT54" s="10"/>
      <c r="AU54" s="10"/>
      <c r="AV54" s="184"/>
      <c r="AW54" s="10"/>
      <c r="AX54" s="10"/>
      <c r="AY54" s="10"/>
      <c r="AZ54" s="10"/>
      <c r="BA54" s="10"/>
      <c r="BB54" s="10"/>
      <c r="BC54" s="185"/>
      <c r="BD54" s="193"/>
      <c r="BE54" s="187"/>
      <c r="BF54" s="186"/>
      <c r="BG54" s="187"/>
      <c r="BH54" s="186"/>
      <c r="BI54" s="7"/>
      <c r="BJ54" s="10"/>
      <c r="BK54" s="10"/>
      <c r="BL54" s="10"/>
      <c r="BM54" s="34"/>
      <c r="BN54" s="7"/>
      <c r="BO54" s="7"/>
      <c r="BP54" s="7"/>
    </row>
    <row r="55" spans="1:69" s="4" customFormat="1" x14ac:dyDescent="0.25">
      <c r="B55" s="40">
        <v>1</v>
      </c>
      <c r="C55" s="40">
        <v>2</v>
      </c>
      <c r="D55" s="40">
        <v>3</v>
      </c>
      <c r="E55" s="40">
        <v>4</v>
      </c>
      <c r="F55" s="40">
        <v>5</v>
      </c>
      <c r="G55" s="40">
        <v>6</v>
      </c>
      <c r="H55" s="40">
        <v>7</v>
      </c>
      <c r="I55" s="40">
        <v>8</v>
      </c>
      <c r="J55" s="40">
        <v>9</v>
      </c>
      <c r="K55" s="40">
        <v>10</v>
      </c>
      <c r="L55" s="40">
        <v>11</v>
      </c>
      <c r="M55" s="40">
        <v>12</v>
      </c>
      <c r="N55" s="40">
        <v>13</v>
      </c>
      <c r="O55" s="40">
        <v>14</v>
      </c>
      <c r="P55" s="40">
        <v>15</v>
      </c>
      <c r="Q55" s="40">
        <v>16</v>
      </c>
      <c r="R55" s="40">
        <v>17</v>
      </c>
      <c r="S55" s="40">
        <v>18</v>
      </c>
      <c r="T55" s="40">
        <v>19</v>
      </c>
      <c r="U55" s="40">
        <v>20</v>
      </c>
      <c r="V55" s="40">
        <v>21</v>
      </c>
      <c r="W55" s="40">
        <v>22</v>
      </c>
      <c r="X55" s="40">
        <v>23</v>
      </c>
      <c r="Y55" s="40">
        <v>24</v>
      </c>
      <c r="Z55" s="40">
        <v>25</v>
      </c>
      <c r="AA55" s="40">
        <v>26</v>
      </c>
      <c r="AB55" s="40">
        <v>27</v>
      </c>
      <c r="AC55" s="40">
        <v>28</v>
      </c>
      <c r="AD55" s="40">
        <v>29</v>
      </c>
      <c r="AE55" s="40">
        <v>30</v>
      </c>
      <c r="AF55" s="40">
        <v>31</v>
      </c>
      <c r="AG55" s="40">
        <v>32</v>
      </c>
      <c r="AH55" s="40">
        <v>33</v>
      </c>
      <c r="AI55" s="40">
        <v>34</v>
      </c>
      <c r="AJ55" s="40">
        <v>35</v>
      </c>
      <c r="AK55" s="40">
        <v>36</v>
      </c>
      <c r="AL55" s="40">
        <v>37</v>
      </c>
      <c r="AM55" s="40">
        <v>38</v>
      </c>
      <c r="AN55" s="40">
        <v>39</v>
      </c>
      <c r="AO55" s="40">
        <v>40</v>
      </c>
      <c r="AP55" s="40">
        <v>41</v>
      </c>
      <c r="AQ55" s="40">
        <v>42</v>
      </c>
      <c r="AR55" s="40">
        <v>43</v>
      </c>
      <c r="AS55" s="40">
        <v>44</v>
      </c>
      <c r="AT55" s="40">
        <v>45</v>
      </c>
      <c r="AU55" s="40">
        <v>46</v>
      </c>
      <c r="AV55" s="40">
        <v>47</v>
      </c>
      <c r="AW55" s="40">
        <v>48</v>
      </c>
      <c r="AX55" s="40">
        <v>49</v>
      </c>
      <c r="AY55" s="40">
        <v>50</v>
      </c>
      <c r="AZ55" s="40">
        <v>51</v>
      </c>
      <c r="BA55" s="40">
        <v>52</v>
      </c>
      <c r="BB55" s="40">
        <v>53</v>
      </c>
      <c r="BC55" s="40">
        <v>54</v>
      </c>
      <c r="BD55" s="40">
        <v>55</v>
      </c>
      <c r="BE55" s="40">
        <v>56</v>
      </c>
      <c r="BF55" s="40">
        <v>57</v>
      </c>
      <c r="BG55" s="40">
        <v>58</v>
      </c>
      <c r="BH55" s="40">
        <v>59</v>
      </c>
      <c r="BI55" s="40">
        <v>60</v>
      </c>
      <c r="BJ55" s="40">
        <v>61</v>
      </c>
      <c r="BK55" s="40">
        <v>62</v>
      </c>
      <c r="BL55" s="40">
        <v>63</v>
      </c>
      <c r="BM55" s="40">
        <v>64</v>
      </c>
      <c r="BN55" s="40">
        <v>65</v>
      </c>
      <c r="BO55" s="40">
        <v>66</v>
      </c>
      <c r="BP55" s="40">
        <v>67</v>
      </c>
      <c r="BQ55" s="40"/>
    </row>
    <row r="57" spans="1:69" x14ac:dyDescent="0.25">
      <c r="AK57" s="219"/>
    </row>
    <row r="60" spans="1:69" x14ac:dyDescent="0.25">
      <c r="AL60" s="233"/>
    </row>
    <row r="62" spans="1:69" x14ac:dyDescent="0.25">
      <c r="AL62" s="233"/>
    </row>
  </sheetData>
  <autoFilter ref="A18:BP53" xr:uid="{EDC9C8BB-5311-454E-98DC-851A10E202C4}"/>
  <conditionalFormatting sqref="AM16:AM54">
    <cfRule type="containsText" dxfId="22" priority="13" operator="containsText" text="Bajo">
      <formula>NOT(ISERROR(SEARCH("Bajo",AM16)))</formula>
    </cfRule>
    <cfRule type="containsText" dxfId="21" priority="14" operator="containsText" text="Moderado">
      <formula>NOT(ISERROR(SEARCH("Moderado",AM16)))</formula>
    </cfRule>
    <cfRule type="containsText" dxfId="20" priority="15" operator="containsText" text="Alto">
      <formula>NOT(ISERROR(SEARCH("Alto",AM16)))</formula>
    </cfRule>
    <cfRule type="containsText" dxfId="19" priority="16" operator="containsText" text="Extremo">
      <formula>NOT(ISERROR(SEARCH("Extremo",AM16)))</formula>
    </cfRule>
  </conditionalFormatting>
  <conditionalFormatting sqref="BF18">
    <cfRule type="containsText" dxfId="18" priority="5" operator="containsText" text="Bajo">
      <formula>NOT(ISERROR(SEARCH("Bajo",BF18)))</formula>
    </cfRule>
    <cfRule type="containsText" dxfId="17" priority="6" operator="containsText" text="Alto">
      <formula>NOT(ISERROR(SEARCH("Alto",BF18)))</formula>
    </cfRule>
    <cfRule type="containsText" dxfId="16" priority="7" operator="containsText" text="Moderado">
      <formula>NOT(ISERROR(SEARCH("Moderado",BF18)))</formula>
    </cfRule>
    <cfRule type="containsText" dxfId="15" priority="8" operator="containsText" text="Extremo">
      <formula>NOT(ISERROR(SEARCH("Extremo",BF18)))</formula>
    </cfRule>
  </conditionalFormatting>
  <conditionalFormatting sqref="BH18">
    <cfRule type="containsText" dxfId="14" priority="1" operator="containsText" text="Bajo">
      <formula>NOT(ISERROR(SEARCH("Bajo",BH18)))</formula>
    </cfRule>
    <cfRule type="containsText" dxfId="13" priority="2" operator="containsText" text="Alto">
      <formula>NOT(ISERROR(SEARCH("Alto",BH18)))</formula>
    </cfRule>
    <cfRule type="containsText" dxfId="12" priority="3" operator="containsText" text="Moderado">
      <formula>NOT(ISERROR(SEARCH("Moderado",BH18)))</formula>
    </cfRule>
    <cfRule type="containsText" dxfId="11" priority="4" operator="containsText" text="Extremo">
      <formula>NOT(ISERROR(SEARCH("Extremo",BH18)))</formula>
    </cfRule>
  </conditionalFormatting>
  <conditionalFormatting sqref="BI16:BI18">
    <cfRule type="containsText" dxfId="10" priority="22" operator="containsText" text="Alto">
      <formula>NOT(ISERROR(SEARCH("Alto",BI16)))</formula>
    </cfRule>
    <cfRule type="containsText" dxfId="9" priority="23" operator="containsText" text="Moderado">
      <formula>NOT(ISERROR(SEARCH("Moderado",BI16)))</formula>
    </cfRule>
    <cfRule type="containsText" dxfId="8" priority="24" operator="containsText" text="Extremo">
      <formula>NOT(ISERROR(SEARCH("Extremo",BI16)))</formula>
    </cfRule>
  </conditionalFormatting>
  <conditionalFormatting sqref="BI16:BI54">
    <cfRule type="containsText" dxfId="7" priority="9" operator="containsText" text="Bajo">
      <formula>NOT(ISERROR(SEARCH("Bajo",BI16)))</formula>
    </cfRule>
  </conditionalFormatting>
  <conditionalFormatting sqref="BI19:BI54">
    <cfRule type="containsText" dxfId="6" priority="10" operator="containsText" text="Moderado">
      <formula>NOT(ISERROR(SEARCH("Moderado",BI19)))</formula>
    </cfRule>
    <cfRule type="containsText" dxfId="5" priority="11" operator="containsText" text="Alto">
      <formula>NOT(ISERROR(SEARCH("Alto",BI19)))</formula>
    </cfRule>
    <cfRule type="containsText" dxfId="4" priority="12" operator="containsText" text="Extremo">
      <formula>NOT(ISERROR(SEARCH("Extremo",BI19)))</formula>
    </cfRule>
  </conditionalFormatting>
  <dataValidations count="22">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54" xr:uid="{CDE4D414-DF77-4693-8692-CA93C6B0E322}">
      <formula1>"SI,NO"</formula1>
    </dataValidation>
    <dataValidation type="list" allowBlank="1" showInputMessage="1" showErrorMessage="1" sqref="F7 D19:D54" xr:uid="{91AC29EB-632A-47AB-95FA-8D8E8601B422}">
      <formula1>#REF!</formula1>
    </dataValidation>
    <dataValidation allowBlank="1" showInputMessage="1" showErrorMessage="1" promptTitle="Zona de riesgo residual" prompt="La valoración del nivel de riesgo residual se establece con base en la metodología del DAFP, acorde con las tablas de valoración de probabilidad e impacto. Dada la naturaleza de los riesgos de corrupción su valoración residual es &quot;Extremo&quot; o &quot;Alto&quot;." sqref="BI18" xr:uid="{B860E2EA-47D7-4FD7-ACAE-01DA6A80EFC7}"/>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B8A05959-5FC6-4AB3-BD13-46549B0FE39E}">
          <x14:formula1>
            <xm:f>Parámetros!$D$82:$D$83</xm:f>
          </x14:formula1>
          <xm:sqref>AW19:AW54</xm:sqref>
        </x14:dataValidation>
        <x14:dataValidation type="list" allowBlank="1" showInputMessage="1" showErrorMessage="1" xr:uid="{2ECD763E-124D-4BCD-90D3-82DE3D224B22}">
          <x14:formula1>
            <xm:f>Parámetros!$D$84:$D$85</xm:f>
          </x14:formula1>
          <xm:sqref>AY19:AY54</xm:sqref>
        </x14:dataValidation>
        <x14:dataValidation type="list" allowBlank="1" showInputMessage="1" showErrorMessage="1" xr:uid="{07085304-117A-4025-88B2-9F5870A0107D}">
          <x14:formula1>
            <xm:f>Parámetros!$D$86:$D$87</xm:f>
          </x14:formula1>
          <xm:sqref>BA19:BA54</xm:sqref>
        </x14:dataValidation>
        <x14:dataValidation type="list" allowBlank="1" showInputMessage="1" showErrorMessage="1" xr:uid="{F1C63E6A-82FB-4217-8A35-63293D752297}">
          <x14:formula1>
            <xm:f>Parámetros!$B$114:$B$123</xm:f>
          </x14:formula1>
          <xm:sqref>AZ19:AZ54</xm:sqref>
        </x14:dataValidation>
        <x14:dataValidation type="list" allowBlank="1" showInputMessage="1" showErrorMessage="1" xr:uid="{8BB82EEF-1903-44BA-9FF2-2F1B7983724C}">
          <x14:formula1>
            <xm:f>Parámetros!$B$95:$B$97</xm:f>
          </x14:formula1>
          <xm:sqref>BJ19:BJ53</xm:sqref>
        </x14:dataValidation>
        <x14:dataValidation type="list" allowBlank="1" showInputMessage="1" showErrorMessage="1" xr:uid="{C54F5982-9686-4CF8-81A0-0ADCCB9AF915}">
          <x14:formula1>
            <xm:f>Parámetros!$B$33:$B$42</xm:f>
          </x14:formula1>
          <xm:sqref>N19:N54</xm:sqref>
        </x14:dataValidation>
        <x14:dataValidation type="list" allowBlank="1" showInputMessage="1" showErrorMessage="1" xr:uid="{1F131661-4697-41AC-9CBB-CC4628B8BE66}">
          <x14:formula1>
            <xm:f>Parámetros!$D$77:$D$79</xm:f>
          </x14:formula1>
          <xm:sqref>AT19:AT54</xm:sqref>
        </x14:dataValidation>
        <x14:dataValidation type="list" allowBlank="1" showInputMessage="1" showErrorMessage="1" xr:uid="{A174738B-810E-47D5-BC85-F5D4304EED1E}">
          <x14:formula1>
            <xm:f>Parámetros!$D$80:$D$81</xm:f>
          </x14:formula1>
          <xm:sqref>AU19:AU54</xm:sqref>
        </x14:dataValidation>
        <x14:dataValidation type="list" allowBlank="1" showInputMessage="1" showErrorMessage="1" xr:uid="{2FF8A2D7-E0CB-49DE-B376-DB1B6E7D3CAD}">
          <x14:formula1>
            <xm:f>Parámetros!$B$3:$B$9</xm:f>
          </x14:formula1>
          <xm:sqref>L19:L54</xm:sqref>
        </x14:dataValidation>
        <x14:dataValidation type="list" allowBlank="1" showInputMessage="1" showErrorMessage="1" xr:uid="{75740BEA-D8BA-4FBE-A1A7-2326B8F7761A}">
          <x14:formula1>
            <xm:f>Parámetros!$N$3:$N$7</xm:f>
          </x14:formula1>
          <xm:sqref>K19:K54</xm:sqref>
        </x14:dataValidation>
        <x14:dataValidation type="list" allowBlank="1" showInputMessage="1" showErrorMessage="1" xr:uid="{7FAF4EDC-4970-4127-A152-254838557D3B}">
          <x14:formula1>
            <xm:f>Parámetros!$B$144:$B$151</xm:f>
          </x14:formula1>
          <xm:sqref>E19:E54</xm:sqref>
        </x14:dataValidation>
        <x14:dataValidation type="list" allowBlank="1" showInputMessage="1" showErrorMessage="1" xr:uid="{6A05D346-77EF-4C2F-98AB-92D398E4E117}">
          <x14:formula1>
            <xm:f>Parámetros!$G$3:$G$6</xm:f>
          </x14:formula1>
          <xm:sqref>J19:J54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605-A5CB-4C5D-876A-5F6011A51CD4}">
  <dimension ref="A1:L26"/>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42578125" defaultRowHeight="15" x14ac:dyDescent="0.25"/>
  <cols>
    <col min="1" max="1" width="6.85546875" style="204" bestFit="1" customWidth="1"/>
    <col min="2" max="2" width="14.5703125" style="4" customWidth="1"/>
    <col min="3" max="3" width="63.42578125" style="14" customWidth="1"/>
    <col min="4" max="4" width="16.5703125" style="7" customWidth="1"/>
    <col min="5" max="5" width="13.85546875" style="7" customWidth="1"/>
    <col min="6" max="6" width="14.42578125" style="197" customWidth="1"/>
    <col min="7" max="7" width="31.42578125" style="4" customWidth="1"/>
    <col min="8" max="8" width="26.140625" style="4" customWidth="1"/>
    <col min="9" max="9" width="23.85546875" style="4" customWidth="1"/>
    <col min="10" max="10" width="17.85546875" style="4" customWidth="1"/>
    <col min="11" max="11" width="15.85546875" style="235" customWidth="1"/>
    <col min="12" max="12" width="14" style="235" customWidth="1"/>
  </cols>
  <sheetData>
    <row r="1" spans="1:12" ht="15.75" thickBot="1" x14ac:dyDescent="0.3">
      <c r="A1" s="200"/>
      <c r="B1" s="12"/>
      <c r="C1" s="12"/>
      <c r="D1" s="12"/>
      <c r="E1" s="11"/>
      <c r="F1" s="12"/>
      <c r="G1" s="12"/>
      <c r="H1" s="12"/>
      <c r="I1" s="12"/>
      <c r="J1" s="12"/>
      <c r="K1" s="39"/>
      <c r="L1" s="39"/>
    </row>
    <row r="2" spans="1:12" ht="22.5" customHeight="1" thickBot="1" x14ac:dyDescent="0.3">
      <c r="A2" s="201"/>
      <c r="B2" s="15"/>
      <c r="C2" s="15"/>
      <c r="D2" s="15"/>
      <c r="E2" s="15"/>
      <c r="F2" s="310" t="s">
        <v>554</v>
      </c>
      <c r="G2" s="311"/>
      <c r="H2" s="311"/>
      <c r="I2" s="311"/>
      <c r="J2" s="311"/>
      <c r="K2" s="311"/>
      <c r="L2" s="312"/>
    </row>
    <row r="3" spans="1:12" ht="54" customHeight="1" thickBot="1" x14ac:dyDescent="0.3">
      <c r="A3" s="202"/>
      <c r="B3" s="43" t="s">
        <v>228</v>
      </c>
      <c r="C3" s="43" t="s">
        <v>231</v>
      </c>
      <c r="D3" s="43" t="s">
        <v>243</v>
      </c>
      <c r="E3" s="43" t="s">
        <v>244</v>
      </c>
      <c r="F3" s="43" t="s">
        <v>245</v>
      </c>
      <c r="G3" s="43" t="s">
        <v>246</v>
      </c>
      <c r="H3" s="43" t="s">
        <v>247</v>
      </c>
      <c r="I3" s="43" t="s">
        <v>555</v>
      </c>
      <c r="J3" s="44" t="s">
        <v>248</v>
      </c>
      <c r="K3" s="43" t="s">
        <v>249</v>
      </c>
      <c r="L3" s="43" t="s">
        <v>250</v>
      </c>
    </row>
    <row r="4" spans="1:12" ht="141.94999999999999" customHeight="1" x14ac:dyDescent="0.25">
      <c r="A4" s="203">
        <v>4</v>
      </c>
      <c r="B4" s="224" t="s">
        <v>610</v>
      </c>
      <c r="C4" s="194" t="s">
        <v>705</v>
      </c>
      <c r="D4" s="276" t="s">
        <v>139</v>
      </c>
      <c r="E4" s="276" t="s">
        <v>177</v>
      </c>
      <c r="F4" s="276" t="s">
        <v>323</v>
      </c>
      <c r="G4" s="277" t="s">
        <v>556</v>
      </c>
      <c r="H4" s="277" t="s">
        <v>557</v>
      </c>
      <c r="I4" s="224" t="s">
        <v>558</v>
      </c>
      <c r="J4" s="224" t="s">
        <v>559</v>
      </c>
      <c r="K4" s="225">
        <v>45717</v>
      </c>
      <c r="L4" s="225">
        <v>46022</v>
      </c>
    </row>
    <row r="5" spans="1:12" ht="132" customHeight="1" x14ac:dyDescent="0.25">
      <c r="A5" s="203">
        <v>4</v>
      </c>
      <c r="B5" s="224" t="s">
        <v>611</v>
      </c>
      <c r="C5" s="194" t="s">
        <v>708</v>
      </c>
      <c r="D5" s="276" t="s">
        <v>137</v>
      </c>
      <c r="E5" s="276" t="s">
        <v>177</v>
      </c>
      <c r="F5" s="276" t="s">
        <v>629</v>
      </c>
      <c r="G5" s="224" t="s">
        <v>560</v>
      </c>
      <c r="H5" s="224" t="s">
        <v>561</v>
      </c>
      <c r="I5" s="224" t="s">
        <v>562</v>
      </c>
      <c r="J5" s="224" t="s">
        <v>5</v>
      </c>
      <c r="K5" s="225">
        <v>45717</v>
      </c>
      <c r="L5" s="225">
        <v>46022</v>
      </c>
    </row>
    <row r="6" spans="1:12" ht="132" customHeight="1" x14ac:dyDescent="0.25">
      <c r="A6" s="203">
        <v>3</v>
      </c>
      <c r="B6" s="224" t="s">
        <v>612</v>
      </c>
      <c r="C6" s="194" t="s">
        <v>710</v>
      </c>
      <c r="D6" s="276" t="s">
        <v>139</v>
      </c>
      <c r="E6" s="276" t="s">
        <v>177</v>
      </c>
      <c r="F6" s="198" t="s">
        <v>632</v>
      </c>
      <c r="G6" s="224" t="s">
        <v>563</v>
      </c>
      <c r="H6" s="224" t="s">
        <v>563</v>
      </c>
      <c r="I6" s="224" t="s">
        <v>564</v>
      </c>
      <c r="J6" s="224" t="s">
        <v>565</v>
      </c>
      <c r="K6" s="225">
        <v>45689</v>
      </c>
      <c r="L6" s="225">
        <v>46022</v>
      </c>
    </row>
    <row r="7" spans="1:12" ht="147" customHeight="1" x14ac:dyDescent="0.25">
      <c r="A7" s="203">
        <v>7</v>
      </c>
      <c r="B7" s="224" t="s">
        <v>636</v>
      </c>
      <c r="C7" s="194" t="s">
        <v>713</v>
      </c>
      <c r="D7" s="276" t="s">
        <v>139</v>
      </c>
      <c r="E7" s="276" t="s">
        <v>177</v>
      </c>
      <c r="F7" s="198" t="s">
        <v>641</v>
      </c>
      <c r="G7" s="224" t="s">
        <v>563</v>
      </c>
      <c r="H7" s="224" t="s">
        <v>563</v>
      </c>
      <c r="I7" s="224" t="s">
        <v>567</v>
      </c>
      <c r="J7" s="224" t="s">
        <v>566</v>
      </c>
      <c r="K7" s="225">
        <v>45748</v>
      </c>
      <c r="L7" s="225">
        <v>46022</v>
      </c>
    </row>
    <row r="8" spans="1:12" ht="125.45" customHeight="1" x14ac:dyDescent="0.25">
      <c r="A8" s="203">
        <v>6</v>
      </c>
      <c r="B8" s="224" t="s">
        <v>613</v>
      </c>
      <c r="C8" s="194" t="s">
        <v>715</v>
      </c>
      <c r="D8" s="276" t="s">
        <v>139</v>
      </c>
      <c r="E8" s="276" t="s">
        <v>177</v>
      </c>
      <c r="F8" s="198" t="s">
        <v>642</v>
      </c>
      <c r="G8" s="224" t="s">
        <v>569</v>
      </c>
      <c r="H8" s="224" t="s">
        <v>569</v>
      </c>
      <c r="I8" s="224" t="s">
        <v>570</v>
      </c>
      <c r="J8" s="224" t="s">
        <v>568</v>
      </c>
      <c r="K8" s="225">
        <v>45748</v>
      </c>
      <c r="L8" s="225">
        <v>46022</v>
      </c>
    </row>
    <row r="9" spans="1:12" ht="125.45" customHeight="1" x14ac:dyDescent="0.25">
      <c r="A9" s="203">
        <v>6</v>
      </c>
      <c r="B9" s="224" t="s">
        <v>614</v>
      </c>
      <c r="C9" s="194" t="s">
        <v>717</v>
      </c>
      <c r="D9" s="276" t="s">
        <v>139</v>
      </c>
      <c r="E9" s="276" t="s">
        <v>177</v>
      </c>
      <c r="F9" s="198" t="s">
        <v>645</v>
      </c>
      <c r="G9" s="224" t="s">
        <v>572</v>
      </c>
      <c r="H9" s="224" t="s">
        <v>572</v>
      </c>
      <c r="I9" s="224" t="s">
        <v>573</v>
      </c>
      <c r="J9" s="224" t="s">
        <v>571</v>
      </c>
      <c r="K9" s="225">
        <v>45717</v>
      </c>
      <c r="L9" s="225">
        <v>46022</v>
      </c>
    </row>
    <row r="10" spans="1:12" ht="125.45" customHeight="1" x14ac:dyDescent="0.25">
      <c r="A10" s="203">
        <v>7</v>
      </c>
      <c r="B10" s="224" t="s">
        <v>615</v>
      </c>
      <c r="C10" s="194" t="s">
        <v>720</v>
      </c>
      <c r="D10" s="276" t="s">
        <v>139</v>
      </c>
      <c r="E10" s="276" t="s">
        <v>177</v>
      </c>
      <c r="F10" s="198" t="s">
        <v>644</v>
      </c>
      <c r="G10" s="224" t="s">
        <v>646</v>
      </c>
      <c r="H10" s="224" t="s">
        <v>647</v>
      </c>
      <c r="I10" s="224" t="s">
        <v>648</v>
      </c>
      <c r="J10" s="224" t="s">
        <v>571</v>
      </c>
      <c r="K10" s="225">
        <v>45658</v>
      </c>
      <c r="L10" s="225">
        <v>46022</v>
      </c>
    </row>
    <row r="11" spans="1:12" ht="125.45" customHeight="1" x14ac:dyDescent="0.25">
      <c r="A11" s="203">
        <v>8</v>
      </c>
      <c r="B11" s="224" t="s">
        <v>616</v>
      </c>
      <c r="C11" s="194" t="s">
        <v>722</v>
      </c>
      <c r="D11" s="276" t="s">
        <v>139</v>
      </c>
      <c r="E11" s="276" t="s">
        <v>177</v>
      </c>
      <c r="F11" s="198" t="s">
        <v>656</v>
      </c>
      <c r="G11" s="224" t="s">
        <v>575</v>
      </c>
      <c r="H11" s="224" t="s">
        <v>576</v>
      </c>
      <c r="I11" s="224" t="s">
        <v>577</v>
      </c>
      <c r="J11" s="224" t="s">
        <v>574</v>
      </c>
      <c r="K11" s="225">
        <v>45717</v>
      </c>
      <c r="L11" s="225">
        <v>46022</v>
      </c>
    </row>
    <row r="12" spans="1:12" ht="144.94999999999999" customHeight="1" x14ac:dyDescent="0.25">
      <c r="A12" s="203">
        <v>4</v>
      </c>
      <c r="B12" s="224" t="s">
        <v>617</v>
      </c>
      <c r="C12" s="194" t="s">
        <v>724</v>
      </c>
      <c r="D12" s="276" t="s">
        <v>139</v>
      </c>
      <c r="E12" s="276" t="s">
        <v>177</v>
      </c>
      <c r="F12" s="198" t="s">
        <v>658</v>
      </c>
      <c r="G12" s="224" t="s">
        <v>578</v>
      </c>
      <c r="H12" s="224" t="s">
        <v>579</v>
      </c>
      <c r="I12" s="224" t="s">
        <v>580</v>
      </c>
      <c r="J12" s="224" t="s">
        <v>581</v>
      </c>
      <c r="K12" s="225">
        <v>45748</v>
      </c>
      <c r="L12" s="225">
        <v>46022</v>
      </c>
    </row>
    <row r="13" spans="1:12" ht="125.45" customHeight="1" x14ac:dyDescent="0.25">
      <c r="A13" s="203">
        <v>10</v>
      </c>
      <c r="B13" s="224" t="s">
        <v>618</v>
      </c>
      <c r="C13" s="194" t="s">
        <v>726</v>
      </c>
      <c r="D13" s="276" t="s">
        <v>139</v>
      </c>
      <c r="E13" s="276" t="s">
        <v>177</v>
      </c>
      <c r="F13" s="198" t="s">
        <v>659</v>
      </c>
      <c r="G13" s="224" t="s">
        <v>587</v>
      </c>
      <c r="H13" s="224" t="s">
        <v>587</v>
      </c>
      <c r="I13" s="224" t="s">
        <v>586</v>
      </c>
      <c r="J13" s="224" t="s">
        <v>585</v>
      </c>
      <c r="K13" s="225">
        <v>45717</v>
      </c>
      <c r="L13" s="225">
        <v>46022</v>
      </c>
    </row>
    <row r="14" spans="1:12" ht="125.45" customHeight="1" x14ac:dyDescent="0.25">
      <c r="A14" s="203">
        <v>11</v>
      </c>
      <c r="B14" s="224" t="s">
        <v>619</v>
      </c>
      <c r="C14" s="194" t="s">
        <v>729</v>
      </c>
      <c r="D14" s="276" t="s">
        <v>139</v>
      </c>
      <c r="E14" s="276" t="s">
        <v>177</v>
      </c>
      <c r="F14" s="198" t="s">
        <v>660</v>
      </c>
      <c r="G14" s="224" t="s">
        <v>731</v>
      </c>
      <c r="H14" s="224" t="s">
        <v>582</v>
      </c>
      <c r="I14" s="224" t="s">
        <v>583</v>
      </c>
      <c r="J14" s="224" t="s">
        <v>584</v>
      </c>
      <c r="K14" s="225">
        <v>45689</v>
      </c>
      <c r="L14" s="225">
        <v>46022</v>
      </c>
    </row>
    <row r="15" spans="1:12" ht="154.15" customHeight="1" x14ac:dyDescent="0.25">
      <c r="A15" s="203">
        <v>9</v>
      </c>
      <c r="B15" s="224" t="s">
        <v>620</v>
      </c>
      <c r="C15" s="194" t="s">
        <v>732</v>
      </c>
      <c r="D15" s="276" t="s">
        <v>139</v>
      </c>
      <c r="E15" s="276" t="s">
        <v>177</v>
      </c>
      <c r="F15" s="198" t="s">
        <v>662</v>
      </c>
      <c r="G15" s="224" t="s">
        <v>589</v>
      </c>
      <c r="H15" s="224" t="s">
        <v>590</v>
      </c>
      <c r="I15" s="224" t="s">
        <v>591</v>
      </c>
      <c r="J15" s="224" t="s">
        <v>588</v>
      </c>
      <c r="K15" s="225">
        <v>45717</v>
      </c>
      <c r="L15" s="225">
        <v>46011</v>
      </c>
    </row>
    <row r="16" spans="1:12" ht="125.45" customHeight="1" x14ac:dyDescent="0.25">
      <c r="A16" s="203">
        <v>10</v>
      </c>
      <c r="B16" s="224" t="s">
        <v>621</v>
      </c>
      <c r="C16" s="194" t="s">
        <v>736</v>
      </c>
      <c r="D16" s="276" t="s">
        <v>139</v>
      </c>
      <c r="E16" s="276" t="s">
        <v>177</v>
      </c>
      <c r="F16" s="198" t="s">
        <v>663</v>
      </c>
      <c r="G16" s="224" t="s">
        <v>592</v>
      </c>
      <c r="H16" s="224" t="s">
        <v>592</v>
      </c>
      <c r="I16" s="224" t="s">
        <v>573</v>
      </c>
      <c r="J16" s="224" t="s">
        <v>588</v>
      </c>
      <c r="K16" s="225">
        <v>45717</v>
      </c>
      <c r="L16" s="225">
        <v>46011</v>
      </c>
    </row>
    <row r="17" spans="1:12" ht="125.45" customHeight="1" x14ac:dyDescent="0.25">
      <c r="A17" s="203">
        <v>7</v>
      </c>
      <c r="B17" s="224" t="s">
        <v>622</v>
      </c>
      <c r="C17" s="194" t="s">
        <v>738</v>
      </c>
      <c r="D17" s="276" t="s">
        <v>139</v>
      </c>
      <c r="E17" s="276" t="s">
        <v>177</v>
      </c>
      <c r="F17" s="198" t="s">
        <v>664</v>
      </c>
      <c r="G17" s="224" t="s">
        <v>587</v>
      </c>
      <c r="H17" s="224" t="s">
        <v>587</v>
      </c>
      <c r="I17" s="224" t="s">
        <v>593</v>
      </c>
      <c r="J17" s="224" t="s">
        <v>594</v>
      </c>
      <c r="K17" s="225">
        <v>45717</v>
      </c>
      <c r="L17" s="225">
        <v>46022</v>
      </c>
    </row>
    <row r="18" spans="1:12" ht="125.45" customHeight="1" x14ac:dyDescent="0.25">
      <c r="A18" s="203">
        <v>7</v>
      </c>
      <c r="B18" s="224" t="s">
        <v>623</v>
      </c>
      <c r="C18" s="194" t="s">
        <v>742</v>
      </c>
      <c r="D18" s="276" t="s">
        <v>139</v>
      </c>
      <c r="E18" s="276" t="s">
        <v>177</v>
      </c>
      <c r="F18" s="198" t="s">
        <v>664</v>
      </c>
      <c r="G18" s="224" t="s">
        <v>587</v>
      </c>
      <c r="H18" s="224" t="s">
        <v>587</v>
      </c>
      <c r="I18" s="224" t="s">
        <v>593</v>
      </c>
      <c r="J18" s="224" t="s">
        <v>594</v>
      </c>
      <c r="K18" s="225">
        <v>45717</v>
      </c>
      <c r="L18" s="225">
        <v>46022</v>
      </c>
    </row>
    <row r="19" spans="1:12" ht="125.45" customHeight="1" x14ac:dyDescent="0.25">
      <c r="A19" s="203">
        <v>7</v>
      </c>
      <c r="B19" s="224" t="s">
        <v>624</v>
      </c>
      <c r="C19" s="194" t="s">
        <v>745</v>
      </c>
      <c r="D19" s="276" t="s">
        <v>139</v>
      </c>
      <c r="E19" s="276" t="s">
        <v>177</v>
      </c>
      <c r="F19" s="198" t="s">
        <v>668</v>
      </c>
      <c r="G19" s="224" t="s">
        <v>596</v>
      </c>
      <c r="H19" s="224" t="s">
        <v>596</v>
      </c>
      <c r="I19" s="224" t="s">
        <v>564</v>
      </c>
      <c r="J19" s="224" t="s">
        <v>595</v>
      </c>
      <c r="K19" s="225">
        <v>45717</v>
      </c>
      <c r="L19" s="225">
        <v>46022</v>
      </c>
    </row>
    <row r="20" spans="1:12" ht="135.6" customHeight="1" x14ac:dyDescent="0.25">
      <c r="A20" s="203">
        <v>8</v>
      </c>
      <c r="B20" s="224" t="s">
        <v>625</v>
      </c>
      <c r="C20" s="194" t="s">
        <v>747</v>
      </c>
      <c r="D20" s="276" t="s">
        <v>139</v>
      </c>
      <c r="E20" s="276" t="s">
        <v>177</v>
      </c>
      <c r="F20" s="198" t="s">
        <v>669</v>
      </c>
      <c r="G20" s="224" t="s">
        <v>597</v>
      </c>
      <c r="H20" s="224" t="s">
        <v>598</v>
      </c>
      <c r="I20" s="224" t="s">
        <v>599</v>
      </c>
      <c r="J20" s="224" t="s">
        <v>595</v>
      </c>
      <c r="K20" s="225">
        <v>45717</v>
      </c>
      <c r="L20" s="225">
        <v>46022</v>
      </c>
    </row>
    <row r="21" spans="1:12" ht="125.45" customHeight="1" x14ac:dyDescent="0.25">
      <c r="A21" s="203">
        <v>8</v>
      </c>
      <c r="B21" s="224" t="s">
        <v>626</v>
      </c>
      <c r="C21" s="194" t="s">
        <v>749</v>
      </c>
      <c r="D21" s="276" t="s">
        <v>139</v>
      </c>
      <c r="E21" s="276" t="s">
        <v>177</v>
      </c>
      <c r="F21" s="198" t="s">
        <v>672</v>
      </c>
      <c r="G21" s="239" t="s">
        <v>670</v>
      </c>
      <c r="H21" s="224" t="s">
        <v>671</v>
      </c>
      <c r="I21" s="224" t="s">
        <v>564</v>
      </c>
      <c r="J21" s="224" t="s">
        <v>600</v>
      </c>
      <c r="K21" s="225">
        <v>45689</v>
      </c>
      <c r="L21" s="225">
        <v>46022</v>
      </c>
    </row>
    <row r="22" spans="1:12" ht="125.45" customHeight="1" x14ac:dyDescent="0.25">
      <c r="A22" s="203">
        <v>7</v>
      </c>
      <c r="B22" s="224" t="s">
        <v>627</v>
      </c>
      <c r="C22" s="194" t="s">
        <v>754</v>
      </c>
      <c r="D22" s="276" t="s">
        <v>139</v>
      </c>
      <c r="E22" s="276" t="s">
        <v>177</v>
      </c>
      <c r="F22" s="198" t="s">
        <v>675</v>
      </c>
      <c r="G22" s="239" t="s">
        <v>756</v>
      </c>
      <c r="H22" s="224" t="s">
        <v>762</v>
      </c>
      <c r="I22" s="224" t="s">
        <v>763</v>
      </c>
      <c r="J22" s="224" t="s">
        <v>601</v>
      </c>
      <c r="K22" s="225">
        <v>45689</v>
      </c>
      <c r="L22" s="225">
        <v>46022</v>
      </c>
    </row>
    <row r="23" spans="1:12" ht="125.45" customHeight="1" x14ac:dyDescent="0.25">
      <c r="A23" s="203">
        <v>6</v>
      </c>
      <c r="B23" s="224" t="s">
        <v>628</v>
      </c>
      <c r="C23" s="194" t="s">
        <v>759</v>
      </c>
      <c r="D23" s="276" t="s">
        <v>139</v>
      </c>
      <c r="E23" s="276" t="s">
        <v>177</v>
      </c>
      <c r="F23" s="198" t="s">
        <v>678</v>
      </c>
      <c r="G23" s="224" t="s">
        <v>603</v>
      </c>
      <c r="H23" s="224" t="s">
        <v>679</v>
      </c>
      <c r="I23" s="224" t="s">
        <v>680</v>
      </c>
      <c r="J23" s="224" t="s">
        <v>602</v>
      </c>
      <c r="K23" s="225">
        <v>45717</v>
      </c>
      <c r="L23" s="225">
        <v>46022</v>
      </c>
    </row>
    <row r="24" spans="1:12" x14ac:dyDescent="0.25">
      <c r="A24" s="203"/>
      <c r="B24" s="70"/>
      <c r="C24" s="144"/>
      <c r="D24" s="145"/>
      <c r="E24" s="145"/>
      <c r="F24" s="198" t="str">
        <f t="shared" ref="F24:F26" si="0">+IF(G24="","",CONCATENATE(MID(B24,1,2),"-","PA","-",IF(G24&lt;&gt;"",IF(A24&lt;10,CONCATENATE("00",A24),IF(AND(A24&gt;=10,A24&lt;100),CONCATENATE("0",A24),IF(A24&gt;=100,A24))))))</f>
        <v/>
      </c>
      <c r="G24" s="70"/>
      <c r="H24" s="70"/>
      <c r="I24" s="70"/>
      <c r="J24" s="70"/>
      <c r="K24" s="218"/>
      <c r="L24" s="218"/>
    </row>
    <row r="25" spans="1:12" x14ac:dyDescent="0.25">
      <c r="A25" s="203"/>
      <c r="B25" s="70"/>
      <c r="C25" s="144"/>
      <c r="D25" s="145"/>
      <c r="E25" s="145"/>
      <c r="F25" s="198" t="str">
        <f t="shared" si="0"/>
        <v/>
      </c>
      <c r="G25" s="70"/>
      <c r="H25" s="70"/>
      <c r="I25" s="70"/>
      <c r="J25" s="70"/>
      <c r="K25" s="218"/>
      <c r="L25" s="218"/>
    </row>
    <row r="26" spans="1:12" ht="15.75" thickBot="1" x14ac:dyDescent="0.3">
      <c r="A26" s="203"/>
      <c r="B26" s="63"/>
      <c r="C26" s="163"/>
      <c r="D26" s="147"/>
      <c r="E26" s="147"/>
      <c r="F26" s="199" t="str">
        <f t="shared" si="0"/>
        <v/>
      </c>
      <c r="G26" s="63"/>
      <c r="H26" s="63"/>
      <c r="I26" s="63"/>
      <c r="J26" s="63"/>
      <c r="K26" s="234"/>
      <c r="L26" s="234"/>
    </row>
  </sheetData>
  <autoFilter ref="A3:L25" xr:uid="{79617605-A5CB-4C5D-876A-5F6011A51CD4}"/>
  <mergeCells count="1">
    <mergeCell ref="F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Normal="100" workbookViewId="0">
      <selection activeCell="L31" sqref="L31"/>
    </sheetView>
  </sheetViews>
  <sheetFormatPr baseColWidth="10" defaultColWidth="11.42578125" defaultRowHeight="15" x14ac:dyDescent="0.25"/>
  <cols>
    <col min="2" max="2" width="30.140625" bestFit="1" customWidth="1"/>
    <col min="3" max="3" width="30.5703125" bestFit="1" customWidth="1"/>
    <col min="4" max="4" width="8.42578125" bestFit="1" customWidth="1"/>
    <col min="5" max="5" width="1.5703125" customWidth="1"/>
    <col min="6" max="6" width="13" bestFit="1" customWidth="1"/>
  </cols>
  <sheetData>
    <row r="1" spans="2:14" x14ac:dyDescent="0.25">
      <c r="B1" s="13" t="s">
        <v>604</v>
      </c>
      <c r="C1" s="28"/>
      <c r="D1" s="28"/>
      <c r="E1" s="28"/>
      <c r="F1" s="28"/>
      <c r="G1" s="28"/>
      <c r="H1" s="28"/>
      <c r="I1" s="28"/>
      <c r="J1" s="28"/>
    </row>
    <row r="2" spans="2:14" ht="15.75" thickBot="1" x14ac:dyDescent="0.3">
      <c r="L2" s="38" t="s">
        <v>605</v>
      </c>
      <c r="M2" s="38" t="s">
        <v>92</v>
      </c>
    </row>
    <row r="3" spans="2:14" ht="15.75" thickBot="1" x14ac:dyDescent="0.3">
      <c r="B3" s="313" t="s">
        <v>94</v>
      </c>
      <c r="C3" s="114" t="s">
        <v>606</v>
      </c>
      <c r="D3" s="115">
        <v>1</v>
      </c>
      <c r="E3" s="26"/>
      <c r="F3" s="29"/>
      <c r="G3" s="30"/>
      <c r="H3" s="120"/>
      <c r="I3" s="121"/>
      <c r="J3" s="279"/>
      <c r="L3" s="282">
        <f>+SUM(J3:J7)</f>
        <v>19</v>
      </c>
      <c r="M3" s="132" t="s">
        <v>139</v>
      </c>
      <c r="N3" s="148">
        <f>+L3/$L$7</f>
        <v>0.95</v>
      </c>
    </row>
    <row r="4" spans="2:14" ht="15.75" thickBot="1" x14ac:dyDescent="0.3">
      <c r="B4" s="314"/>
      <c r="C4" s="116" t="s">
        <v>104</v>
      </c>
      <c r="D4" s="117">
        <v>0.8</v>
      </c>
      <c r="E4" s="26"/>
      <c r="F4" s="123"/>
      <c r="G4" s="124"/>
      <c r="H4" s="122"/>
      <c r="I4" s="129"/>
      <c r="J4" s="280"/>
      <c r="L4" s="133">
        <f>+SUM(F3:I3,H4:I4,I5:I7)</f>
        <v>1</v>
      </c>
      <c r="M4" s="134" t="s">
        <v>137</v>
      </c>
      <c r="N4" s="148">
        <f t="shared" ref="N4:N6" si="0">+L4/$L$7</f>
        <v>0.05</v>
      </c>
    </row>
    <row r="5" spans="2:14" ht="15.75" thickBot="1" x14ac:dyDescent="0.3">
      <c r="B5" s="314"/>
      <c r="C5" s="116" t="s">
        <v>102</v>
      </c>
      <c r="D5" s="117">
        <v>0.6</v>
      </c>
      <c r="E5" s="26"/>
      <c r="F5" s="125"/>
      <c r="G5" s="126"/>
      <c r="H5" s="127"/>
      <c r="I5" s="130"/>
      <c r="J5" s="280"/>
      <c r="L5" s="135">
        <f>+SUM(F4:G5,H5,G6:H6,H7)</f>
        <v>0</v>
      </c>
      <c r="M5" s="134" t="s">
        <v>118</v>
      </c>
      <c r="N5" s="148">
        <f t="shared" si="0"/>
        <v>0</v>
      </c>
    </row>
    <row r="6" spans="2:14" ht="15.75" thickBot="1" x14ac:dyDescent="0.3">
      <c r="B6" s="314"/>
      <c r="C6" s="116" t="s">
        <v>100</v>
      </c>
      <c r="D6" s="117">
        <v>0.4</v>
      </c>
      <c r="E6" s="26"/>
      <c r="F6" s="31"/>
      <c r="G6" s="125"/>
      <c r="H6" s="226"/>
      <c r="I6" s="130"/>
      <c r="J6" s="280"/>
      <c r="L6" s="136">
        <f>+SUM(F6:F7,G7)</f>
        <v>0</v>
      </c>
      <c r="M6" s="137" t="s">
        <v>134</v>
      </c>
      <c r="N6" s="148">
        <f t="shared" si="0"/>
        <v>0</v>
      </c>
    </row>
    <row r="7" spans="2:14" ht="15.75" thickBot="1" x14ac:dyDescent="0.3">
      <c r="B7" s="315"/>
      <c r="C7" s="118" t="s">
        <v>98</v>
      </c>
      <c r="D7" s="119">
        <v>0.2</v>
      </c>
      <c r="E7" s="26"/>
      <c r="F7" s="32"/>
      <c r="G7" s="33"/>
      <c r="H7" s="128"/>
      <c r="I7" s="131">
        <v>1</v>
      </c>
      <c r="J7" s="281">
        <v>19</v>
      </c>
      <c r="L7" s="227">
        <f>+SUM(L3:L6)</f>
        <v>20</v>
      </c>
      <c r="N7" s="36"/>
    </row>
    <row r="8" spans="2:14" x14ac:dyDescent="0.25">
      <c r="F8" s="19" t="s">
        <v>113</v>
      </c>
      <c r="G8" s="19" t="s">
        <v>116</v>
      </c>
      <c r="H8" s="19" t="s">
        <v>118</v>
      </c>
      <c r="I8" s="19" t="s">
        <v>120</v>
      </c>
      <c r="J8" s="19" t="s">
        <v>122</v>
      </c>
      <c r="N8" s="35"/>
    </row>
    <row r="9" spans="2:14" ht="15.75" thickBot="1" x14ac:dyDescent="0.3">
      <c r="F9" s="25">
        <v>0.2</v>
      </c>
      <c r="G9" s="25">
        <v>0.4</v>
      </c>
      <c r="H9" s="25">
        <v>0.6</v>
      </c>
      <c r="I9" s="25">
        <v>0.8</v>
      </c>
      <c r="J9" s="25">
        <v>1</v>
      </c>
    </row>
    <row r="10" spans="2:14" ht="15.75" thickBot="1" x14ac:dyDescent="0.3"/>
    <row r="11" spans="2:14" ht="15.75" thickBot="1" x14ac:dyDescent="0.3">
      <c r="F11" s="16" t="s">
        <v>130</v>
      </c>
      <c r="G11" s="17"/>
      <c r="H11" s="17"/>
      <c r="I11" s="17"/>
      <c r="J11" s="18"/>
    </row>
    <row r="15" spans="2:14" x14ac:dyDescent="0.25">
      <c r="B15" s="13" t="s">
        <v>607</v>
      </c>
      <c r="C15" s="28"/>
      <c r="D15" s="28"/>
      <c r="E15" s="28"/>
      <c r="F15" s="28"/>
      <c r="G15" s="28"/>
      <c r="H15" s="28"/>
      <c r="I15" s="28"/>
      <c r="J15" s="28"/>
    </row>
    <row r="16" spans="2:14" ht="15.75" thickBot="1" x14ac:dyDescent="0.3">
      <c r="L16" s="38" t="s">
        <v>605</v>
      </c>
      <c r="M16" s="38" t="s">
        <v>92</v>
      </c>
    </row>
    <row r="17" spans="2:14" ht="15.75" thickBot="1" x14ac:dyDescent="0.3">
      <c r="B17" s="313" t="s">
        <v>94</v>
      </c>
      <c r="C17" s="20" t="s">
        <v>606</v>
      </c>
      <c r="D17" s="27">
        <v>1</v>
      </c>
      <c r="E17" s="26"/>
      <c r="F17" s="29"/>
      <c r="G17" s="30"/>
      <c r="H17" s="120"/>
      <c r="I17" s="121"/>
      <c r="J17" s="279"/>
      <c r="L17" s="282">
        <f>+SUM(J17:J21)</f>
        <v>19</v>
      </c>
      <c r="M17" s="132" t="s">
        <v>139</v>
      </c>
      <c r="N17" s="183">
        <f>+L17/$L$21</f>
        <v>0.95</v>
      </c>
    </row>
    <row r="18" spans="2:14" ht="15.75" thickBot="1" x14ac:dyDescent="0.3">
      <c r="B18" s="314"/>
      <c r="C18" s="21" t="s">
        <v>104</v>
      </c>
      <c r="D18" s="24">
        <v>0.8</v>
      </c>
      <c r="E18" s="26"/>
      <c r="F18" s="123"/>
      <c r="G18" s="124"/>
      <c r="H18" s="122"/>
      <c r="I18" s="129"/>
      <c r="J18" s="280"/>
      <c r="L18" s="133">
        <f>+SUM(F17:I17,H18:I18,I19:I21)</f>
        <v>1</v>
      </c>
      <c r="M18" s="134" t="s">
        <v>137</v>
      </c>
      <c r="N18" s="183">
        <f t="shared" ref="N18:N20" si="1">+L18/$L$21</f>
        <v>0.05</v>
      </c>
    </row>
    <row r="19" spans="2:14" ht="15.75" thickBot="1" x14ac:dyDescent="0.3">
      <c r="B19" s="314"/>
      <c r="C19" s="21" t="s">
        <v>102</v>
      </c>
      <c r="D19" s="24">
        <v>0.6</v>
      </c>
      <c r="E19" s="26"/>
      <c r="F19" s="125"/>
      <c r="G19" s="126"/>
      <c r="H19" s="127"/>
      <c r="I19" s="130"/>
      <c r="J19" s="280"/>
      <c r="L19" s="135">
        <f>+SUM(F18:G19,H19,G20:H20,H21)</f>
        <v>0</v>
      </c>
      <c r="M19" s="134" t="s">
        <v>118</v>
      </c>
      <c r="N19" s="183">
        <f t="shared" si="1"/>
        <v>0</v>
      </c>
    </row>
    <row r="20" spans="2:14" ht="15.75" thickBot="1" x14ac:dyDescent="0.3">
      <c r="B20" s="314"/>
      <c r="C20" s="21" t="s">
        <v>100</v>
      </c>
      <c r="D20" s="24">
        <v>0.4</v>
      </c>
      <c r="E20" s="26"/>
      <c r="F20" s="31"/>
      <c r="G20" s="125"/>
      <c r="H20" s="226"/>
      <c r="I20" s="130"/>
      <c r="J20" s="280"/>
      <c r="L20" s="136">
        <f>+SUM(F20:F21,G21)</f>
        <v>0</v>
      </c>
      <c r="M20" s="137" t="s">
        <v>134</v>
      </c>
      <c r="N20" s="183">
        <f t="shared" si="1"/>
        <v>0</v>
      </c>
    </row>
    <row r="21" spans="2:14" ht="15.75" thickBot="1" x14ac:dyDescent="0.3">
      <c r="B21" s="315"/>
      <c r="C21" s="22" t="s">
        <v>98</v>
      </c>
      <c r="D21" s="23">
        <v>0.2</v>
      </c>
      <c r="E21" s="26"/>
      <c r="F21" s="140"/>
      <c r="G21" s="141"/>
      <c r="H21" s="142"/>
      <c r="I21" s="143">
        <v>1</v>
      </c>
      <c r="J21" s="283">
        <v>19</v>
      </c>
      <c r="L21" s="228">
        <f>+SUM(L17:L20)</f>
        <v>20</v>
      </c>
      <c r="N21" s="149"/>
    </row>
    <row r="22" spans="2:14" x14ac:dyDescent="0.25">
      <c r="F22" s="139" t="s">
        <v>113</v>
      </c>
      <c r="G22" s="139" t="s">
        <v>116</v>
      </c>
      <c r="H22" s="139" t="s">
        <v>118</v>
      </c>
      <c r="I22" s="139" t="s">
        <v>120</v>
      </c>
      <c r="J22" s="139" t="s">
        <v>122</v>
      </c>
    </row>
    <row r="23" spans="2:14" ht="15.75" thickBot="1" x14ac:dyDescent="0.3">
      <c r="F23" s="138">
        <v>0.2</v>
      </c>
      <c r="G23" s="138">
        <v>0.4</v>
      </c>
      <c r="H23" s="138">
        <v>0.6</v>
      </c>
      <c r="I23" s="138">
        <v>0.8</v>
      </c>
      <c r="J23" s="138">
        <v>1</v>
      </c>
    </row>
    <row r="24" spans="2:14" ht="15.75" thickBot="1" x14ac:dyDescent="0.3"/>
    <row r="25" spans="2:14" ht="15.75" thickBot="1" x14ac:dyDescent="0.3">
      <c r="F25" s="16" t="s">
        <v>130</v>
      </c>
      <c r="G25" s="17"/>
      <c r="H25" s="17"/>
      <c r="I25" s="17"/>
      <c r="J25" s="18"/>
    </row>
    <row r="27" spans="2:14" ht="15.75" thickBot="1" x14ac:dyDescent="0.3"/>
    <row r="28" spans="2:14" ht="15.75" thickBot="1" x14ac:dyDescent="0.3">
      <c r="B28" s="37" t="s">
        <v>608</v>
      </c>
      <c r="C28" s="37" t="s">
        <v>609</v>
      </c>
    </row>
    <row r="29" spans="2:14" ht="15.75" thickBot="1" x14ac:dyDescent="0.3">
      <c r="B29" s="223" t="str">
        <f>+IF(N3&gt;=Parámetros!D103,'Mapa de calor'!M3,IF(OR(SUM('Mapa de calor'!N3:N4)&gt;=30%,SUM('Mapa de calor'!N3:N4)&lt;('Mapa de calor'!N3*0.2)),'Mapa de calor'!M4,IF(OR(SUM('Mapa de calor'!N3:N5)&gt;=40%,SUM('Mapa de calor'!N3:N4)&lt;SUM('Mapa de calor'!N3:N4)*30%,'Mapa de calor'!N3&lt;'Mapa de calor'!N3*0.2),'Mapa de calor'!M5,IF(OR(SUM(N3:N5)&lt;40%,SUM(N3:N4)&lt;30%,N3&lt;20%),M6))))</f>
        <v>Extremo</v>
      </c>
      <c r="C29" s="223" t="str">
        <f>+IF(N17&gt;=Parámetros!D103,'Mapa de calor'!M17,IF(OR(SUM('Mapa de calor'!N17:N18)&gt;=30%,SUM('Mapa de calor'!N17:N18)&lt;('Mapa de calor'!N17*0.2)),'Mapa de calor'!M18,IF(OR(SUM('Mapa de calor'!N17:N19)&gt;=40%,SUM('Mapa de calor'!N17:N18)&lt;SUM('Mapa de calor'!N17:N18)*30%,'Mapa de calor'!N17&lt;'Mapa de calor'!N17*0.2),'Mapa de calor'!M19,IF(OR(SUM(N17:N19)&lt;40%,SUM(N17:N18)&lt;30%,N17&lt;20%),M20))))</f>
        <v>Extremo</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2F058-5D76-476F-B73B-C9A6DAA0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86CB3-6C5F-4183-95C3-470154AF1729}">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7f854fd8-63cb-42a3-977f-161619776c3e"/>
    <ds:schemaRef ds:uri="975e6d86-0457-4d81-89a1-5c85f652f20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66C77F5-60BC-41FC-96BE-1F7E2C5A60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Parámetros</vt:lpstr>
      <vt:lpstr>Matriz de riesgos</vt:lpstr>
      <vt:lpstr>Planes de acción</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2025-01-30T16:12:49Z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