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metrodebogotagovco-my.sharepoint.com/personal/yhojan_espinosa_metrodebogota_gov_co/Documents/Documentos/Yhojan Espinosa/EMB/Informe de Austeridad en el Gasto/Informes Movilidad/2° Semestre 2022/"/>
    </mc:Choice>
  </mc:AlternateContent>
  <xr:revisionPtr revIDLastSave="144" documentId="8_{FB4BF00E-3067-4E28-89B5-78861BDCFAE3}" xr6:coauthVersionLast="47" xr6:coauthVersionMax="47" xr10:uidLastSave="{D2668DDC-932E-4B17-AD01-8CB8D0AE7C0D}"/>
  <bookViews>
    <workbookView xWindow="-108" yWindow="-108" windowWidth="23256" windowHeight="12576" activeTab="1" xr2:uid="{00000000-000D-0000-FFFF-FFFF00000000}"/>
  </bookViews>
  <sheets>
    <sheet name="datos" sheetId="2" r:id="rId1"/>
    <sheet name="formato captura" sheetId="3" r:id="rId2"/>
  </sheets>
  <definedNames>
    <definedName name="_xlnm._FilterDatabase" localSheetId="1" hidden="1">'formato captura'!$A$11:$Y$36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3" l="1"/>
  <c r="X34" i="3" s="1"/>
  <c r="U34" i="3"/>
  <c r="W34" i="3" s="1"/>
  <c r="J14" i="3"/>
  <c r="X14" i="3"/>
  <c r="V14" i="3"/>
  <c r="U14" i="3"/>
  <c r="W14" i="3" s="1"/>
  <c r="O14" i="3"/>
  <c r="Q14" i="3" s="1"/>
  <c r="H14" i="3"/>
  <c r="N14" i="3" s="1"/>
  <c r="P14" i="3" s="1"/>
  <c r="O34" i="3"/>
  <c r="Q34" i="3" s="1"/>
  <c r="N34" i="3"/>
  <c r="P34" i="3" s="1"/>
  <c r="N12" i="3" l="1"/>
  <c r="U13" i="3" l="1"/>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s="1"/>
  <c r="U29" i="3"/>
  <c r="W29" i="3" s="1"/>
  <c r="V29" i="3"/>
  <c r="X29" i="3" s="1"/>
  <c r="U30" i="3"/>
  <c r="W30" i="3" s="1"/>
  <c r="V30" i="3"/>
  <c r="X30" i="3" s="1"/>
  <c r="U31" i="3"/>
  <c r="W31" i="3" s="1"/>
  <c r="V31" i="3"/>
  <c r="X31" i="3" s="1"/>
  <c r="U32" i="3"/>
  <c r="W32" i="3" s="1"/>
  <c r="V32" i="3"/>
  <c r="X32" i="3" s="1"/>
  <c r="U33" i="3"/>
  <c r="W33" i="3" s="1"/>
  <c r="V33" i="3"/>
  <c r="X33" i="3" s="1"/>
  <c r="N13" i="3"/>
  <c r="P13" i="3" s="1"/>
  <c r="O13" i="3"/>
  <c r="Q13" i="3" s="1"/>
  <c r="N15" i="3"/>
  <c r="P15" i="3" s="1"/>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P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64FC99B7-E33F-4CA1-8105-4CF9CB0045E6}">
      <text>
        <r>
          <rPr>
            <b/>
            <sz val="9"/>
            <color indexed="81"/>
            <rFont val="Tahoma"/>
            <family val="2"/>
          </rPr>
          <t xml:space="preserve">Tener </t>
        </r>
      </text>
    </comment>
    <comment ref="I10" authorId="0" shapeId="0" xr:uid="{6A374C71-5388-4077-9A08-1D83A74061ED}">
      <text>
        <r>
          <rPr>
            <b/>
            <sz val="9"/>
            <color indexed="81"/>
            <rFont val="Tahoma"/>
            <family val="2"/>
          </rPr>
          <t xml:space="preserve">Diligencie, Valores en pesos corrientes 
</t>
        </r>
      </text>
    </comment>
    <comment ref="K10" authorId="0" shapeId="0" xr:uid="{7E09FFB4-48D0-45A1-BFC5-00F561B8ADF9}">
      <text>
        <r>
          <rPr>
            <b/>
            <sz val="9"/>
            <color indexed="81"/>
            <rFont val="Tahoma"/>
            <family val="2"/>
          </rPr>
          <t>Diligencie este campo en pesos corrientes</t>
        </r>
      </text>
    </comment>
    <comment ref="D12" authorId="0" shapeId="0" xr:uid="{2F4126B7-6EA7-4955-A8EF-BE9FDED4148B}">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<sst xmlns="http://schemas.openxmlformats.org/spreadsheetml/2006/main" count="361" uniqueCount="202">
  <si>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</si>
  <si>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</si>
  <si>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</si>
  <si>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</si>
  <si>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</si>
  <si>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</si>
  <si>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</si>
  <si>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</si>
  <si>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</si>
  <si>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</si>
  <si>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</si>
  <si>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</si>
  <si>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</si>
  <si>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</si>
  <si>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</si>
  <si>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</si>
  <si>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</si>
  <si>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</si>
  <si>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</si>
  <si>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</si>
  <si>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</si>
  <si>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</si>
  <si>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</si>
  <si>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</si>
  <si>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</si>
  <si>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</si>
  <si>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</si>
  <si>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</si>
  <si>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</si>
  <si>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</si>
  <si>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</si>
  <si>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</si>
  <si>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</si>
  <si>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</si>
  <si>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</si>
  <si>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</si>
  <si>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</si>
  <si>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</si>
  <si>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</si>
  <si>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</si>
  <si>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</si>
  <si>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</si>
  <si>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</si>
  <si>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</si>
  <si>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</si>
  <si>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</si>
  <si>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</si>
  <si>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</si>
  <si>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</si>
  <si>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</si>
  <si>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</si>
  <si>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</si>
  <si>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</si>
  <si>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</si>
  <si>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</si>
  <si>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</si>
  <si>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</si>
  <si>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</si>
  <si>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</si>
  <si>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</si>
  <si>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</si>
  <si>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</si>
  <si>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</si>
  <si>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</si>
  <si>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</si>
  <si>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</si>
  <si>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</si>
  <si>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</si>
  <si>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</si>
  <si>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</si>
  <si>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</si>
  <si>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</si>
  <si>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</si>
  <si>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</si>
  <si>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</si>
  <si>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</si>
  <si>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</si>
  <si>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</si>
  <si>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</si>
  <si>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</si>
  <si>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</si>
  <si>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</si>
  <si>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</si>
  <si>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</si>
  <si>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</si>
  <si>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</si>
  <si>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</si>
  <si>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</si>
  <si>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</si>
  <si>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</si>
  <si>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</si>
  <si>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</si>
  <si>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</si>
  <si>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</si>
  <si>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</si>
  <si>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</si>
  <si>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</si>
  <si>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</si>
  <si>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</si>
  <si>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</si>
  <si>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</si>
  <si>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</si>
  <si>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</si>
  <si>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</si>
  <si>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</si>
  <si>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</si>
  <si>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</si>
  <si>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</si>
  <si>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</si>
  <si>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</si>
  <si>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</si>
  <si>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</si>
  <si>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</si>
  <si>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</si>
  <si>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</si>
  <si>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</si>
  <si>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</si>
  <si>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</si>
  <si>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</si>
  <si>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</si>
  <si>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</si>
  <si>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</si>
  <si>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</si>
  <si>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</si>
  <si>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</si>
  <si>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</si>
  <si>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</si>
  <si>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</si>
  <si>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</si>
  <si>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</si>
  <si>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</si>
  <si>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</si>
  <si>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</si>
  <si>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</si>
  <si>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</si>
  <si>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</si>
  <si>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</si>
  <si>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</si>
  <si>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</si>
  <si>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</si>
  <si>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</si>
  <si>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</si>
  <si>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</si>
  <si>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</si>
  <si>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</si>
  <si>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</si>
  <si>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</si>
  <si>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</si>
  <si>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</si>
  <si>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</si>
  <si>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</si>
  <si>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</si>
  <si>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</si>
  <si>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</si>
  <si>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</si>
  <si>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</si>
  <si>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</si>
  <si>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</si>
  <si>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</si>
  <si>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</si>
  <si>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</si>
  <si>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</si>
  <si>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</si>
  <si>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</si>
  <si>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</si>
  <si>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</si>
  <si>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</si>
  <si>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</si>
  <si>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</si>
  <si>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</si>
  <si>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</si>
  <si>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</si>
  <si>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</si>
  <si>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</si>
  <si>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</si>
  <si>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</si>
  <si>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</si>
  <si>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</si>
  <si>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</si>
  <si>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Esta informacion de Inversion solo sera remitida a la Secretaria Distrital de Hacienda, para analisis interno de la DDP </t>
  </si>
  <si>
    <t xml:space="preserve">No Aplica </t>
  </si>
  <si>
    <t>N/A</t>
  </si>
  <si>
    <t>Bonos Navideños</t>
  </si>
  <si>
    <t>Bonos navideños</t>
  </si>
  <si>
    <t>No superar el valor de seis (6) salarios mínimos diarios legales vigentes</t>
  </si>
  <si>
    <t>La sede no tiene servicio de gas</t>
  </si>
  <si>
    <t>Cumplimiento y Pago de Providencias Judiciales y Decisiones Adoptadas por un MASC</t>
  </si>
  <si>
    <t>Mantener un margen inferior al 10% el valor pagado por intereses</t>
  </si>
  <si>
    <t>La Empresa Metro de Bogotá S.A. durante el 2022 levantará la línea base de cantidad de impresiones por Gerencias y Jefaturas para análisis y comparaciones con las siguientes vigencias, dado que para los años 2020 y 2021 los datos son atópicos, por consecuencia del trabajo en casa a causa de la pandemia Covid-19 y la ampliación de la planta realizada a finales del año inmediatamente anterior</t>
  </si>
  <si>
    <t>Se cumple el indicador de austeridad de cumplimiento, toda vez que a la fecha se continua con la meta de no asignar telefónos celulares a los Servidores (0%).</t>
  </si>
  <si>
    <t>El indicador de austeridad de cumplimiento es de 0%, toda vez que a la fecha no se realizaron eventos y/o conmemoraciones.</t>
  </si>
  <si>
    <t>El indicador de cumplimiento asciende a 0%, dado que a la fecha no se han pagado intereses por este concepto. Se adhiere el presente componente, de acuerdo al Plan de Austeridad de la Empresa</t>
  </si>
  <si>
    <t>Línea base 2021. Se estableció como meta un consumo per cápita de combustible de 0,7 de galones, de acuerdo con el número de servidores públicos de la Empresa. El resultado fue de 0,21 galones per cápita.</t>
  </si>
  <si>
    <t>Línea base 2021. Se estableció como meta un consumo per cápita de combustible de 0,7 de galones, de acuerdo con el número de servidores públicos de la Empresa. El resultado fue de 0,22 galones per cápita.</t>
  </si>
  <si>
    <t>El indicador de austeridad de cumplimiento asciende, dado que la unidad de medida es diferente al aquí planteado, para la EMB se estableción el consumo de agua per cápita bimestral con un máximo de: 0,70 m3/per cápita bimestral, dando cumplimiento a esta meta. No obstante, el incremento presentado se debe al trabajo presencial y teletrabajo en la vigencia 2022, así como el arrendamiento en el II semestre de 2022 de un espacio adicional para la sede.</t>
  </si>
  <si>
    <t>El indicador de austeridad de cumplimiento asciende, dado que la unidad de medida es diferente al aquí planteado, para la EMB se estableción el consumo de energía per cápita mensual con un máximo de: 52 (kW)/per cápita mensual, dando cumplimiento a esta meta. No obstante, el incremento presentado se debe al trabajo presencial y teletrabajo en la vigencia 2022, así como el arrendamiento en el II semestre de 2022 de un espacio adicional para la sede.</t>
  </si>
  <si>
    <t>LINEA BASE DEL 1 DE JULIO AL 31 DE DICIEMBRE DE 2021</t>
  </si>
  <si>
    <t>LINEA BASE DEL 1 DE ENERO AL 31 DE DICIEMBRE DE 2021</t>
  </si>
  <si>
    <t>SEGUIMIENTO DEL 1 DE JULIO AL 31 DE DICIEMBRE DE 2022</t>
  </si>
  <si>
    <t>SEGUIMIENTO DEL 1 DE ENERO AL 31 DE DICIEMBRE DE 2022</t>
  </si>
  <si>
    <t>El indicador de austeridad de cumplimiento es de 0%, toda vez que a la fecha no se realizaron eventos, agasajos y/o conmemoraciones.</t>
  </si>
  <si>
    <t>El indicador de cumplimiento asciende a 10%, atendiendo lo dispuesto en el Decreto 492 de 2019, toda vez que se entregaron 88 bonos por valor unitario de $100.000, siendo el tope $200.000. Se incluye este componente dado que se tiene dentro del Plan de Austeridad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</si>
</sst>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3" formatCode="_-* #,##0.00_-;\-* #,##0.00_-;_-* &quot;-&quot;??_-;_-@_-"/>
    <numFmt numFmtId="164" formatCode="_-* #,##0_-;\-* #,##0_-;_-* &quot;-&quot;??_-;_-@_-"/>
  </numFmts>
  <fonts count="12"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5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91454817346722"/>
      </top>
      <bottom/>
      <diagonal/>
    </border>
    <border>
      <left style="medium">
        <color theme="4" tint="0.39991454817346722"/>
      </left>
      <right style="thin">
        <color theme="4" tint="0.39994506668294322"/>
      </right>
      <top style="medium">
        <color theme="4" tint="0.39988402966399123"/>
      </top>
      <bottom/>
      <diagonal/>
    </border>
    <border>
      <left style="medium">
        <color theme="4" tint="0.39988402966399123"/>
      </left>
      <right style="medium">
        <color theme="4" tint="0.39988402966399123"/>
      </right>
      <top/>
      <bottom/>
      <diagonal/>
    </border>
  </borders>
  <cellStyleXfs count="5">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137">
    <xf numFmtId="0" fontId="0" fillId="0" borderId="0" xfId="0"/>
    <xf numFmtId="0" fontId="0" fillId="0" borderId="0" xfId="0" applyFill="1" applyBorder="1" applyAlignment="1">
      <alignment horizontal="left" vertical="center"/>
    </xf>
    <xf numFmtId="0" fontId="0" fillId="0" borderId="0" xfId="0" applyFont="1" applyFill="1" applyBorder="1"/>
    <xf numFmtId="0" fontId="0" fillId="2" borderId="2" xfId="0" applyFont="1" applyFill="1" applyBorder="1" applyAlignment="1">
      <alignment vertical="center"/>
    </xf>
    <xf numFmtId="0" fontId="0" fillId="2" borderId="0" xfId="0" applyFont="1" applyFill="1" applyBorder="1" applyAlignment="1">
      <alignment vertical="center"/>
    </xf>
    <xf numFmtId="0" fontId="3" fillId="6" borderId="0" xfId="3" applyAlignment="1">
      <alignment horizontal="center" vertical="center"/>
    </xf>
    <xf numFmtId="0" fontId="0" fillId="2" borderId="4" xfId="0" applyFont="1" applyFill="1" applyBorder="1" applyAlignment="1">
      <alignment vertical="center"/>
    </xf>
    <xf numFmtId="0" fontId="0" fillId="2" borderId="3"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vertical="center" wrapText="1"/>
    </xf>
    <xf numFmtId="0" fontId="0" fillId="0" borderId="0" xfId="0" applyFill="1" applyAlignment="1">
      <alignment horizontal="left" vertical="center"/>
    </xf>
    <xf numFmtId="9" fontId="0" fillId="2" borderId="13" xfId="2" applyFont="1" applyFill="1" applyBorder="1" applyAlignment="1" applyProtection="1">
      <alignment horizontal="center" vertical="center"/>
      <protection locked="0"/>
    </xf>
    <xf numFmtId="9" fontId="0" fillId="2" borderId="12" xfId="0" applyNumberFormat="1" applyFon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ont="1" applyFill="1" applyBorder="1" applyAlignment="1" applyProtection="1">
      <alignment horizontal="center" vertical="center"/>
    </xf>
    <xf numFmtId="0" fontId="0" fillId="2" borderId="0" xfId="0" applyFont="1" applyFill="1" applyProtection="1">
      <protection locked="0"/>
    </xf>
    <xf numFmtId="0" fontId="0" fillId="0" borderId="0" xfId="0" applyFont="1"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9" fontId="4" fillId="0" borderId="13" xfId="2" applyFont="1" applyBorder="1" applyAlignment="1" applyProtection="1">
      <alignment horizontal="center" vertical="center" wrapText="1"/>
      <protection locked="0"/>
    </xf>
    <xf numFmtId="0" fontId="0" fillId="0" borderId="12" xfId="0" applyFont="1" applyBorder="1" applyAlignment="1" applyProtection="1">
      <alignment horizontal="right" vertical="center"/>
      <protection locked="0"/>
    </xf>
    <xf numFmtId="42" fontId="0" fillId="0" borderId="4" xfId="1" applyFont="1" applyBorder="1" applyAlignment="1" applyProtection="1">
      <alignment horizontal="right" vertical="center"/>
      <protection locked="0"/>
    </xf>
    <xf numFmtId="9" fontId="0" fillId="0" borderId="4"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0" fillId="0" borderId="14" xfId="0" applyFont="1"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0" xfId="0" applyFont="1"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 fillId="4" borderId="48"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5" xfId="4" applyNumberFormat="1" applyFont="1" applyBorder="1" applyAlignment="1" applyProtection="1">
      <alignment horizontal="center" vertical="center" wrapText="1"/>
      <protection locked="0"/>
    </xf>
    <xf numFmtId="164" fontId="4" fillId="0" borderId="22" xfId="4" applyNumberFormat="1" applyFont="1" applyBorder="1" applyAlignment="1" applyProtection="1">
      <alignment horizontal="center" vertical="center" wrapText="1"/>
      <protection locked="0"/>
    </xf>
    <xf numFmtId="164" fontId="4" fillId="0" borderId="26"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8" xfId="4" applyNumberFormat="1" applyFont="1" applyFill="1" applyBorder="1" applyAlignment="1" applyProtection="1">
      <alignment horizontal="right" vertical="center" wrapText="1"/>
      <protection locked="0"/>
    </xf>
    <xf numFmtId="164" fontId="1" fillId="8" borderId="27" xfId="4" applyNumberFormat="1" applyFont="1" applyFill="1" applyBorder="1" applyAlignment="1" applyProtection="1">
      <alignment horizontal="center" vertical="center" wrapText="1"/>
      <protection locked="0"/>
    </xf>
    <xf numFmtId="164" fontId="0" fillId="0" borderId="12"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49" xfId="4" applyNumberFormat="1" applyFont="1" applyFill="1" applyBorder="1" applyAlignment="1" applyProtection="1">
      <alignment horizontal="right" vertical="center" wrapText="1"/>
      <protection locked="0"/>
    </xf>
    <xf numFmtId="0" fontId="4" fillId="0" borderId="4" xfId="0" applyFont="1" applyBorder="1" applyAlignment="1" applyProtection="1">
      <alignment horizontal="left" vertical="center" wrapText="1"/>
      <protection locked="0"/>
    </xf>
    <xf numFmtId="0" fontId="0" fillId="12" borderId="0" xfId="0" applyFont="1" applyFill="1" applyAlignment="1" applyProtection="1">
      <alignment wrapText="1"/>
      <protection locked="0"/>
    </xf>
    <xf numFmtId="0" fontId="5" fillId="12" borderId="52" xfId="0" applyFont="1" applyFill="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9" fontId="4" fillId="0" borderId="1" xfId="2" applyFont="1" applyBorder="1" applyAlignment="1" applyProtection="1">
      <alignment horizontal="center" vertical="center" wrapText="1"/>
      <protection locked="0"/>
    </xf>
    <xf numFmtId="0" fontId="0" fillId="0" borderId="12" xfId="0" applyFont="1" applyBorder="1" applyAlignment="1" applyProtection="1">
      <alignment horizontal="right" vertical="center" wrapText="1"/>
      <protection locked="0"/>
    </xf>
    <xf numFmtId="164" fontId="4" fillId="0" borderId="54" xfId="4" applyNumberFormat="1" applyFont="1" applyBorder="1" applyAlignment="1" applyProtection="1">
      <alignment horizontal="center" vertical="center" wrapText="1"/>
      <protection locked="0"/>
    </xf>
    <xf numFmtId="42" fontId="0" fillId="0" borderId="44" xfId="1" applyFont="1" applyBorder="1" applyAlignment="1" applyProtection="1">
      <alignment horizontal="right" vertical="center" wrapText="1"/>
      <protection locked="0"/>
    </xf>
    <xf numFmtId="9" fontId="4" fillId="0" borderId="6" xfId="0" applyNumberFormat="1" applyFont="1" applyBorder="1" applyAlignment="1" applyProtection="1">
      <alignment horizontal="center" vertical="center" wrapText="1"/>
      <protection locked="0"/>
    </xf>
    <xf numFmtId="2" fontId="0" fillId="0" borderId="14" xfId="0" applyNumberFormat="1" applyFont="1" applyBorder="1" applyAlignment="1" applyProtection="1">
      <alignment horizontal="right" vertical="center"/>
      <protection locked="0"/>
    </xf>
    <xf numFmtId="43" fontId="4" fillId="0" borderId="22" xfId="4" applyNumberFormat="1" applyFont="1" applyBorder="1" applyAlignment="1" applyProtection="1">
      <alignment horizontal="center" vertical="center" wrapText="1"/>
      <protection locked="0"/>
    </xf>
    <xf numFmtId="43" fontId="0" fillId="0" borderId="12" xfId="4" applyNumberFormat="1" applyFont="1" applyBorder="1" applyAlignment="1" applyProtection="1">
      <alignment horizontal="right" vertical="center"/>
      <protection locked="0"/>
    </xf>
    <xf numFmtId="9" fontId="0" fillId="0" borderId="4" xfId="2" applyFont="1" applyBorder="1" applyAlignment="1" applyProtection="1">
      <alignment horizontal="left" vertical="center" wrapText="1"/>
      <protection locked="0"/>
    </xf>
    <xf numFmtId="43" fontId="4" fillId="0" borderId="13" xfId="4" applyFont="1" applyBorder="1" applyAlignment="1" applyProtection="1">
      <alignment horizontal="center" vertical="center" wrapText="1"/>
      <protection locked="0"/>
    </xf>
    <xf numFmtId="164" fontId="4" fillId="0" borderId="13" xfId="4" applyNumberFormat="1" applyFont="1" applyBorder="1" applyAlignment="1" applyProtection="1">
      <alignment horizontal="center" vertical="center" wrapText="1"/>
      <protection locked="0"/>
    </xf>
    <xf numFmtId="0" fontId="9" fillId="2" borderId="48"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8" xfId="0" applyFont="1" applyFill="1" applyBorder="1" applyAlignment="1" applyProtection="1">
      <alignment horizontal="right" vertical="center" wrapText="1"/>
      <protection locked="0"/>
    </xf>
    <xf numFmtId="0" fontId="1" fillId="4" borderId="49" xfId="0" applyFont="1" applyFill="1" applyBorder="1" applyAlignment="1" applyProtection="1">
      <alignment horizontal="right" vertical="center" wrapText="1"/>
      <protection locked="0"/>
    </xf>
    <xf numFmtId="0" fontId="8" fillId="7" borderId="18" xfId="0" applyFont="1" applyFill="1" applyBorder="1" applyAlignment="1" applyProtection="1">
      <alignment horizontal="center"/>
      <protection locked="0"/>
    </xf>
    <xf numFmtId="0" fontId="8" fillId="7" borderId="0" xfId="0" applyFont="1" applyFill="1" applyBorder="1" applyAlignment="1" applyProtection="1">
      <alignment horizontal="center"/>
      <protection locked="0"/>
    </xf>
    <xf numFmtId="0" fontId="10" fillId="2" borderId="51" xfId="0" applyFont="1" applyFill="1" applyBorder="1" applyAlignment="1" applyProtection="1">
      <alignment horizontal="left"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33" xfId="4"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9" fontId="8" fillId="3" borderId="17" xfId="2" applyFont="1" applyFill="1" applyBorder="1" applyAlignment="1" applyProtection="1">
      <alignment horizontal="center" vertical="center" wrapText="1"/>
      <protection locked="0"/>
    </xf>
    <xf numFmtId="9" fontId="8" fillId="3" borderId="4"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5" xfId="2"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5" borderId="19" xfId="0" applyFont="1" applyFill="1" applyBorder="1" applyAlignment="1" applyProtection="1">
      <alignment horizontal="center" wrapText="1"/>
      <protection locked="0"/>
    </xf>
    <xf numFmtId="0" fontId="1" fillId="5" borderId="20" xfId="0" applyFont="1" applyFill="1" applyBorder="1" applyAlignment="1" applyProtection="1">
      <alignment horizontal="center" wrapText="1"/>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47"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E28" sqref="E28"/>
    </sheetView>
  </sheetViews>
  <sheetFormatPr baseColWidth="10" defaultColWidth="11.5546875" defaultRowHeight="14.4" x14ac:dyDescent="0.3"/>
  <cols>
    <col min="1" max="1" width="38.5546875" bestFit="1" customWidth="1"/>
    <col min="2" max="2" width="12.109375" customWidth="1"/>
    <col min="3" max="3" width="10.6640625" customWidth="1"/>
    <col min="4" max="4" width="14.33203125" bestFit="1" customWidth="1"/>
    <col min="5" max="5" width="54.44140625" customWidth="1"/>
    <col min="6" max="6" width="15.109375" customWidth="1"/>
    <col min="7" max="20" width="16.33203125" customWidth="1"/>
  </cols>
  <sheetData>
    <row r="1" spans="1:20" x14ac:dyDescent="0.3">
      <c r="A1" s="5" t="s">
        <v>37</v>
      </c>
      <c r="B1" s="5"/>
      <c r="C1" s="5"/>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3">
      <c r="A2" t="s">
        <v>30</v>
      </c>
      <c r="D2" t="s">
        <v>160</v>
      </c>
      <c r="E2" t="s">
        <v>165</v>
      </c>
      <c r="F2" t="s">
        <v>22</v>
      </c>
      <c r="G2" t="s">
        <v>166</v>
      </c>
      <c r="H2" t="s">
        <v>24</v>
      </c>
      <c r="I2" t="s">
        <v>167</v>
      </c>
      <c r="J2" t="s">
        <v>168</v>
      </c>
      <c r="K2" t="s">
        <v>27</v>
      </c>
      <c r="L2" t="s">
        <v>169</v>
      </c>
      <c r="M2" t="s">
        <v>170</v>
      </c>
      <c r="N2" t="s">
        <v>171</v>
      </c>
      <c r="O2" t="s">
        <v>31</v>
      </c>
      <c r="P2" t="s">
        <v>172</v>
      </c>
      <c r="Q2" t="s">
        <v>33</v>
      </c>
      <c r="R2" t="s">
        <v>173</v>
      </c>
      <c r="S2" t="s">
        <v>174</v>
      </c>
      <c r="T2" t="s">
        <v>175</v>
      </c>
    </row>
    <row r="3" spans="1:20" x14ac:dyDescent="0.3">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3">
      <c r="A4" t="s">
        <v>25</v>
      </c>
      <c r="E4" t="s">
        <v>64</v>
      </c>
      <c r="F4" t="s">
        <v>66</v>
      </c>
      <c r="G4" t="s">
        <v>69</v>
      </c>
      <c r="I4" t="s">
        <v>107</v>
      </c>
      <c r="J4" t="s">
        <v>108</v>
      </c>
      <c r="K4" t="s">
        <v>77</v>
      </c>
      <c r="L4" t="s">
        <v>81</v>
      </c>
      <c r="M4" t="s">
        <v>83</v>
      </c>
      <c r="N4" t="s">
        <v>89</v>
      </c>
      <c r="O4" t="s">
        <v>93</v>
      </c>
      <c r="P4" t="s">
        <v>113</v>
      </c>
      <c r="R4" t="s">
        <v>103</v>
      </c>
      <c r="T4" t="s">
        <v>117</v>
      </c>
    </row>
    <row r="5" spans="1:20" x14ac:dyDescent="0.3">
      <c r="A5" t="s">
        <v>26</v>
      </c>
      <c r="F5" t="s">
        <v>67</v>
      </c>
      <c r="G5" t="s">
        <v>105</v>
      </c>
      <c r="I5" t="s">
        <v>106</v>
      </c>
      <c r="J5" t="s">
        <v>75</v>
      </c>
      <c r="K5" t="s">
        <v>110</v>
      </c>
      <c r="M5" t="s">
        <v>84</v>
      </c>
      <c r="N5" t="s">
        <v>90</v>
      </c>
      <c r="O5" t="s">
        <v>94</v>
      </c>
      <c r="P5" t="s">
        <v>114</v>
      </c>
      <c r="T5" t="s">
        <v>118</v>
      </c>
    </row>
    <row r="6" spans="1:20" x14ac:dyDescent="0.3">
      <c r="A6" t="s">
        <v>35</v>
      </c>
      <c r="G6" t="s">
        <v>70</v>
      </c>
      <c r="I6" t="s">
        <v>73</v>
      </c>
      <c r="K6" t="s">
        <v>78</v>
      </c>
      <c r="M6" t="s">
        <v>85</v>
      </c>
      <c r="N6" t="s">
        <v>91</v>
      </c>
      <c r="O6" t="s">
        <v>95</v>
      </c>
      <c r="P6" t="s">
        <v>112</v>
      </c>
    </row>
    <row r="7" spans="1:20" x14ac:dyDescent="0.3">
      <c r="A7" t="s">
        <v>21</v>
      </c>
      <c r="K7" t="s">
        <v>111</v>
      </c>
      <c r="M7" t="s">
        <v>86</v>
      </c>
      <c r="O7" t="s">
        <v>96</v>
      </c>
      <c r="P7" t="s">
        <v>115</v>
      </c>
    </row>
    <row r="8" spans="1:20" x14ac:dyDescent="0.3">
      <c r="A8" t="s">
        <v>22</v>
      </c>
      <c r="K8" t="s">
        <v>79</v>
      </c>
      <c r="M8" t="s">
        <v>87</v>
      </c>
      <c r="O8" t="s">
        <v>97</v>
      </c>
      <c r="P8" t="s">
        <v>99</v>
      </c>
    </row>
    <row r="9" spans="1:20" x14ac:dyDescent="0.3">
      <c r="A9" t="s">
        <v>32</v>
      </c>
      <c r="K9" t="s">
        <v>109</v>
      </c>
      <c r="M9" t="s">
        <v>88</v>
      </c>
      <c r="P9" t="s">
        <v>100</v>
      </c>
    </row>
    <row r="10" spans="1:20" x14ac:dyDescent="0.3">
      <c r="A10" t="s">
        <v>23</v>
      </c>
    </row>
    <row r="11" spans="1:20" x14ac:dyDescent="0.3">
      <c r="A11" t="s">
        <v>28</v>
      </c>
      <c r="E11" t="s">
        <v>41</v>
      </c>
    </row>
    <row r="12" spans="1:20" x14ac:dyDescent="0.3">
      <c r="A12" t="s">
        <v>31</v>
      </c>
      <c r="E12" s="9" t="s">
        <v>54</v>
      </c>
    </row>
    <row r="13" spans="1:20" x14ac:dyDescent="0.3">
      <c r="A13" t="s">
        <v>33</v>
      </c>
      <c r="E13" s="6" t="s">
        <v>62</v>
      </c>
    </row>
    <row r="14" spans="1:20" x14ac:dyDescent="0.3">
      <c r="A14" t="s">
        <v>24</v>
      </c>
    </row>
    <row r="15" spans="1:20" x14ac:dyDescent="0.3">
      <c r="A15" t="s">
        <v>27</v>
      </c>
    </row>
    <row r="16" spans="1:20" x14ac:dyDescent="0.3">
      <c r="A16" t="s">
        <v>34</v>
      </c>
    </row>
    <row r="17" spans="1:6" x14ac:dyDescent="0.3">
      <c r="A17" t="s">
        <v>36</v>
      </c>
      <c r="E17" t="s">
        <v>42</v>
      </c>
    </row>
    <row r="18" spans="1:6" x14ac:dyDescent="0.3">
      <c r="A18" t="s">
        <v>160</v>
      </c>
      <c r="E18" s="8" t="s">
        <v>55</v>
      </c>
      <c r="F18" s="8"/>
    </row>
    <row r="19" spans="1:6" x14ac:dyDescent="0.3">
      <c r="A19" t="s">
        <v>161</v>
      </c>
      <c r="E19" s="7" t="s">
        <v>57</v>
      </c>
      <c r="F19" s="2"/>
    </row>
    <row r="20" spans="1:6" x14ac:dyDescent="0.3">
      <c r="E20" s="3" t="s">
        <v>56</v>
      </c>
      <c r="F20" s="4"/>
    </row>
    <row r="26" spans="1:6" x14ac:dyDescent="0.3">
      <c r="D26" s="5" t="s">
        <v>38</v>
      </c>
      <c r="E26" s="5" t="s">
        <v>43</v>
      </c>
      <c r="F26" s="5" t="s">
        <v>44</v>
      </c>
    </row>
    <row r="27" spans="1:6" x14ac:dyDescent="0.3">
      <c r="D27">
        <v>2020</v>
      </c>
      <c r="E27" s="1" t="s">
        <v>60</v>
      </c>
      <c r="F27" t="s">
        <v>45</v>
      </c>
    </row>
    <row r="28" spans="1:6" x14ac:dyDescent="0.3">
      <c r="D28">
        <v>2021</v>
      </c>
      <c r="E28" s="1" t="s">
        <v>61</v>
      </c>
      <c r="F28" t="s">
        <v>46</v>
      </c>
    </row>
    <row r="29" spans="1:6" x14ac:dyDescent="0.3">
      <c r="D29">
        <v>2022</v>
      </c>
      <c r="E29" s="1" t="s">
        <v>176</v>
      </c>
    </row>
    <row r="30" spans="1:6" x14ac:dyDescent="0.3">
      <c r="D30">
        <v>2023</v>
      </c>
      <c r="E30" s="10"/>
    </row>
    <row r="31" spans="1:6" x14ac:dyDescent="0.3">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
  <sheetViews>
    <sheetView showGridLines="0" tabSelected="1" topLeftCell="A14" zoomScaleNormal="100" workbookViewId="0">
      <selection activeCell="E14" sqref="E14"/>
    </sheetView>
  </sheetViews>
  <sheetFormatPr baseColWidth="10" defaultColWidth="11.44140625" defaultRowHeight="14.4" x14ac:dyDescent="0.3"/>
  <cols>
    <col min="1" max="1" width="29" style="33" customWidth="1"/>
    <col min="2" max="2" width="29" style="16" customWidth="1"/>
    <col min="3" max="3" width="34.6640625" style="16" customWidth="1"/>
    <col min="4" max="4" width="19.33203125" style="16" customWidth="1"/>
    <col min="5" max="5" width="19.6640625" style="16" customWidth="1"/>
    <col min="6" max="6" width="16.44140625" style="48" customWidth="1"/>
    <col min="7" max="7" width="25.33203125" style="48" customWidth="1"/>
    <col min="8" max="8" width="16.88671875" style="47" customWidth="1"/>
    <col min="9" max="9" width="24.44140625" style="47" bestFit="1" customWidth="1"/>
    <col min="10" max="11" width="16.88671875" style="47" customWidth="1"/>
    <col min="12" max="12" width="15.33203125" style="16" customWidth="1"/>
    <col min="13" max="13" width="19.5546875" style="16" customWidth="1"/>
    <col min="14" max="14" width="19.33203125" style="16" customWidth="1"/>
    <col min="15" max="15" width="19.88671875" style="16" customWidth="1"/>
    <col min="16" max="16" width="26" style="16" customWidth="1"/>
    <col min="17" max="17" width="24.109375" style="16" customWidth="1"/>
    <col min="18" max="18" width="23.5546875" style="16" customWidth="1"/>
    <col min="19" max="19" width="19.88671875" style="52" customWidth="1"/>
    <col min="20" max="20" width="19.88671875" style="16" customWidth="1"/>
    <col min="21" max="21" width="27.88671875" style="16" customWidth="1"/>
    <col min="22" max="22" width="19.88671875" style="16" customWidth="1"/>
    <col min="23" max="23" width="28.5546875" style="16" customWidth="1"/>
    <col min="24" max="24" width="33" style="16" customWidth="1"/>
    <col min="25" max="25" width="22.6640625" style="16" customWidth="1"/>
    <col min="26" max="16384" width="11.44140625" style="16"/>
  </cols>
  <sheetData>
    <row r="1" spans="1:25" ht="75" customHeight="1" x14ac:dyDescent="0.3">
      <c r="A1" s="15"/>
      <c r="B1" s="15"/>
      <c r="C1" s="78" t="s">
        <v>18</v>
      </c>
      <c r="D1" s="78"/>
      <c r="E1" s="78"/>
      <c r="F1" s="78"/>
      <c r="G1" s="78"/>
      <c r="H1" s="78"/>
      <c r="I1" s="78"/>
      <c r="J1" s="78"/>
      <c r="K1" s="78"/>
      <c r="L1" s="78"/>
      <c r="M1" s="78"/>
      <c r="N1" s="78"/>
      <c r="O1" s="78"/>
      <c r="P1" s="78"/>
      <c r="Q1" s="78"/>
      <c r="R1" s="78"/>
      <c r="S1" s="78"/>
      <c r="T1" s="78"/>
      <c r="U1" s="78"/>
      <c r="V1" s="78"/>
      <c r="W1" s="78"/>
      <c r="X1" s="78"/>
      <c r="Y1" s="78"/>
    </row>
    <row r="2" spans="1:25" ht="26.25" customHeight="1" x14ac:dyDescent="0.3">
      <c r="A2" s="40" t="s">
        <v>20</v>
      </c>
      <c r="B2" s="71" t="s">
        <v>31</v>
      </c>
      <c r="C2" s="72"/>
      <c r="D2" s="72"/>
      <c r="E2" s="72"/>
      <c r="F2" s="72"/>
      <c r="G2" s="73"/>
      <c r="H2" s="79" t="s">
        <v>19</v>
      </c>
      <c r="I2" s="80"/>
      <c r="J2" s="71" t="s">
        <v>96</v>
      </c>
      <c r="K2" s="72"/>
      <c r="L2" s="72"/>
      <c r="M2" s="72"/>
      <c r="N2" s="72"/>
      <c r="O2" s="72"/>
      <c r="P2" s="72"/>
      <c r="Q2" s="72"/>
      <c r="R2" s="72"/>
      <c r="S2" s="72"/>
      <c r="T2" s="72"/>
      <c r="U2" s="72"/>
      <c r="V2" s="72"/>
      <c r="W2" s="72"/>
      <c r="X2" s="72"/>
      <c r="Y2" s="72"/>
    </row>
    <row r="3" spans="1:25" ht="26.25" customHeight="1" x14ac:dyDescent="0.3">
      <c r="A3" s="41" t="s">
        <v>164</v>
      </c>
      <c r="B3" s="71"/>
      <c r="C3" s="72"/>
      <c r="D3" s="72"/>
      <c r="E3" s="72"/>
      <c r="F3" s="72"/>
      <c r="G3" s="73"/>
      <c r="H3" s="49"/>
      <c r="I3" s="53" t="s">
        <v>162</v>
      </c>
      <c r="J3" s="74"/>
      <c r="K3" s="75"/>
      <c r="L3" s="75"/>
      <c r="M3" s="75"/>
      <c r="N3" s="75"/>
      <c r="O3" s="75"/>
      <c r="P3" s="75"/>
      <c r="Q3" s="75"/>
      <c r="R3" s="75"/>
      <c r="S3" s="75"/>
      <c r="T3" s="75"/>
      <c r="U3" s="75"/>
      <c r="V3" s="75"/>
      <c r="W3" s="75"/>
      <c r="X3" s="75"/>
      <c r="Y3" s="75"/>
    </row>
    <row r="4" spans="1:25" ht="27.75" customHeight="1" x14ac:dyDescent="0.3">
      <c r="A4" s="17" t="s">
        <v>39</v>
      </c>
      <c r="B4" s="71">
        <v>2022</v>
      </c>
      <c r="C4" s="72"/>
      <c r="D4" s="72"/>
      <c r="E4" s="72"/>
      <c r="F4" s="72"/>
      <c r="G4" s="73"/>
      <c r="H4" s="79" t="s">
        <v>40</v>
      </c>
      <c r="I4" s="80"/>
      <c r="J4" s="71" t="s">
        <v>176</v>
      </c>
      <c r="K4" s="72"/>
      <c r="L4" s="72"/>
      <c r="M4" s="72"/>
      <c r="N4" s="72"/>
      <c r="O4" s="72"/>
      <c r="P4" s="72"/>
      <c r="Q4" s="72"/>
      <c r="R4" s="72"/>
      <c r="S4" s="72"/>
      <c r="T4" s="72"/>
      <c r="U4" s="72"/>
      <c r="V4" s="72"/>
      <c r="W4" s="72"/>
      <c r="X4" s="72"/>
      <c r="Y4" s="72"/>
    </row>
    <row r="5" spans="1:25" ht="38.25" customHeight="1" x14ac:dyDescent="0.3">
      <c r="A5" s="17" t="s">
        <v>41</v>
      </c>
      <c r="B5" s="71" t="s">
        <v>54</v>
      </c>
      <c r="C5" s="72"/>
      <c r="D5" s="72"/>
      <c r="E5" s="72"/>
      <c r="F5" s="72"/>
      <c r="G5" s="73"/>
      <c r="H5" s="79" t="s">
        <v>42</v>
      </c>
      <c r="I5" s="80"/>
      <c r="J5" s="71" t="s">
        <v>56</v>
      </c>
      <c r="K5" s="72"/>
      <c r="L5" s="72"/>
      <c r="M5" s="72"/>
      <c r="N5" s="72"/>
      <c r="O5" s="72"/>
      <c r="P5" s="72"/>
      <c r="Q5" s="72"/>
      <c r="R5" s="72"/>
      <c r="S5" s="72"/>
      <c r="T5" s="72"/>
      <c r="U5" s="72"/>
      <c r="V5" s="72"/>
      <c r="W5" s="72"/>
      <c r="X5" s="72"/>
      <c r="Y5" s="72"/>
    </row>
    <row r="6" spans="1:25" ht="19.5" customHeight="1" thickBot="1" x14ac:dyDescent="0.35">
      <c r="A6" s="83" t="s">
        <v>163</v>
      </c>
      <c r="B6" s="83"/>
      <c r="C6" s="83"/>
      <c r="D6" s="83"/>
      <c r="E6" s="83"/>
      <c r="F6" s="83"/>
      <c r="G6" s="83"/>
      <c r="H6" s="83"/>
      <c r="I6" s="83"/>
      <c r="J6" s="83"/>
      <c r="K6" s="83"/>
      <c r="L6" s="83"/>
      <c r="M6" s="83"/>
      <c r="N6" s="83"/>
      <c r="O6" s="83"/>
      <c r="P6" s="83"/>
      <c r="Q6" s="83"/>
      <c r="R6" s="83"/>
      <c r="S6" s="83"/>
      <c r="T6" s="83"/>
      <c r="U6" s="83"/>
      <c r="V6" s="83"/>
      <c r="W6" s="83"/>
      <c r="X6" s="83"/>
      <c r="Y6" s="83"/>
    </row>
    <row r="7" spans="1:25" ht="15" thickBot="1" x14ac:dyDescent="0.35">
      <c r="A7" s="113" t="s">
        <v>53</v>
      </c>
      <c r="B7" s="114"/>
      <c r="C7" s="114"/>
      <c r="D7" s="114"/>
      <c r="E7" s="114"/>
      <c r="F7" s="114"/>
      <c r="G7" s="114"/>
      <c r="H7" s="42"/>
      <c r="I7" s="42"/>
      <c r="J7" s="42"/>
      <c r="K7" s="42"/>
      <c r="L7" s="81" t="s">
        <v>129</v>
      </c>
      <c r="M7" s="82"/>
      <c r="N7" s="82"/>
      <c r="O7" s="82"/>
      <c r="P7" s="82"/>
      <c r="Q7" s="82"/>
      <c r="R7" s="82"/>
      <c r="S7" s="82"/>
      <c r="T7" s="82"/>
      <c r="U7" s="82"/>
      <c r="V7" s="82"/>
      <c r="W7" s="82"/>
      <c r="X7" s="82"/>
      <c r="Y7" s="82"/>
    </row>
    <row r="8" spans="1:25" ht="18" customHeight="1" x14ac:dyDescent="0.3">
      <c r="A8" s="102" t="s">
        <v>159</v>
      </c>
      <c r="B8" s="103"/>
      <c r="C8" s="103" t="s">
        <v>9</v>
      </c>
      <c r="D8" s="125" t="s">
        <v>124</v>
      </c>
      <c r="E8" s="103" t="s">
        <v>158</v>
      </c>
      <c r="F8" s="98" t="s">
        <v>127</v>
      </c>
      <c r="G8" s="98" t="s">
        <v>128</v>
      </c>
      <c r="H8" s="128" t="s">
        <v>196</v>
      </c>
      <c r="I8" s="129"/>
      <c r="J8" s="119" t="s">
        <v>197</v>
      </c>
      <c r="K8" s="120"/>
      <c r="L8" s="84"/>
      <c r="M8" s="85"/>
      <c r="N8" s="85"/>
      <c r="O8" s="85"/>
      <c r="P8" s="18"/>
      <c r="Q8" s="18"/>
      <c r="R8" s="18"/>
      <c r="S8" s="135"/>
      <c r="T8" s="136"/>
      <c r="U8" s="136"/>
      <c r="V8" s="136"/>
      <c r="W8" s="136"/>
      <c r="X8" s="136"/>
      <c r="Y8" s="136"/>
    </row>
    <row r="9" spans="1:25" ht="18" customHeight="1" x14ac:dyDescent="0.3">
      <c r="A9" s="104"/>
      <c r="B9" s="105"/>
      <c r="C9" s="105"/>
      <c r="D9" s="126"/>
      <c r="E9" s="105"/>
      <c r="F9" s="99"/>
      <c r="G9" s="99"/>
      <c r="H9" s="130"/>
      <c r="I9" s="131"/>
      <c r="J9" s="121"/>
      <c r="K9" s="122"/>
      <c r="L9" s="132" t="s">
        <v>198</v>
      </c>
      <c r="M9" s="133"/>
      <c r="N9" s="133"/>
      <c r="O9" s="133"/>
      <c r="P9" s="133"/>
      <c r="Q9" s="133"/>
      <c r="R9" s="134"/>
      <c r="S9" s="115" t="s">
        <v>199</v>
      </c>
      <c r="T9" s="116"/>
      <c r="U9" s="116"/>
      <c r="V9" s="116"/>
      <c r="W9" s="116"/>
      <c r="X9" s="116"/>
      <c r="Y9" s="116"/>
    </row>
    <row r="10" spans="1:25" ht="18" customHeight="1" thickBot="1" x14ac:dyDescent="0.35">
      <c r="A10" s="106"/>
      <c r="B10" s="107"/>
      <c r="C10" s="107"/>
      <c r="D10" s="126"/>
      <c r="E10" s="107"/>
      <c r="F10" s="100"/>
      <c r="G10" s="100"/>
      <c r="H10" s="123" t="s">
        <v>125</v>
      </c>
      <c r="I10" s="93" t="s">
        <v>121</v>
      </c>
      <c r="J10" s="123" t="s">
        <v>125</v>
      </c>
      <c r="K10" s="93" t="s">
        <v>121</v>
      </c>
      <c r="L10" s="84" t="s">
        <v>13</v>
      </c>
      <c r="M10" s="85"/>
      <c r="N10" s="85"/>
      <c r="O10" s="85"/>
      <c r="P10" s="85"/>
      <c r="Q10" s="85"/>
      <c r="R10" s="86"/>
      <c r="S10" s="117" t="s">
        <v>13</v>
      </c>
      <c r="T10" s="118"/>
      <c r="U10" s="118"/>
      <c r="V10" s="118"/>
      <c r="W10" s="118"/>
      <c r="X10" s="118"/>
      <c r="Y10" s="118"/>
    </row>
    <row r="11" spans="1:25" ht="152.25" customHeight="1" thickBot="1" x14ac:dyDescent="0.35">
      <c r="A11" s="108"/>
      <c r="B11" s="109"/>
      <c r="C11" s="109"/>
      <c r="D11" s="127"/>
      <c r="E11" s="109"/>
      <c r="F11" s="101"/>
      <c r="G11" s="101"/>
      <c r="H11" s="124"/>
      <c r="I11" s="94"/>
      <c r="J11" s="124"/>
      <c r="K11" s="94"/>
      <c r="L11" s="19" t="s">
        <v>126</v>
      </c>
      <c r="M11" s="19" t="s">
        <v>122</v>
      </c>
      <c r="N11" s="20" t="s">
        <v>131</v>
      </c>
      <c r="O11" s="20" t="s">
        <v>130</v>
      </c>
      <c r="P11" s="21" t="s">
        <v>132</v>
      </c>
      <c r="Q11" s="21" t="s">
        <v>133</v>
      </c>
      <c r="R11" s="36" t="s">
        <v>120</v>
      </c>
      <c r="S11" s="50" t="s">
        <v>126</v>
      </c>
      <c r="T11" s="22" t="s">
        <v>122</v>
      </c>
      <c r="U11" s="34" t="s">
        <v>131</v>
      </c>
      <c r="V11" s="34" t="s">
        <v>130</v>
      </c>
      <c r="W11" s="35" t="s">
        <v>132</v>
      </c>
      <c r="X11" s="35" t="s">
        <v>133</v>
      </c>
      <c r="Y11" s="22" t="s">
        <v>120</v>
      </c>
    </row>
    <row r="12" spans="1:25" ht="43.2" x14ac:dyDescent="0.3">
      <c r="A12" s="110" t="s">
        <v>177</v>
      </c>
      <c r="B12" s="23" t="s">
        <v>0</v>
      </c>
      <c r="C12" s="39" t="s">
        <v>0</v>
      </c>
      <c r="D12" s="39" t="s">
        <v>135</v>
      </c>
      <c r="E12" s="23" t="s">
        <v>46</v>
      </c>
      <c r="F12" s="24" t="s">
        <v>181</v>
      </c>
      <c r="G12" s="24" t="s">
        <v>181</v>
      </c>
      <c r="H12" s="43" t="s">
        <v>181</v>
      </c>
      <c r="I12" s="26">
        <v>14289329356</v>
      </c>
      <c r="J12" s="43"/>
      <c r="K12" s="43"/>
      <c r="L12" s="25" t="s">
        <v>181</v>
      </c>
      <c r="M12" s="26">
        <v>9890225880</v>
      </c>
      <c r="N12" s="13">
        <f>IFERROR((1-(L12/H12)),0)</f>
        <v>0</v>
      </c>
      <c r="O12" s="13">
        <f>IFERROR((1-(M12/I12)),0)</f>
        <v>0.30785933799985121</v>
      </c>
      <c r="P12" s="14">
        <f>IFERROR((N12/G12),0)</f>
        <v>0</v>
      </c>
      <c r="Q12" s="14">
        <f>IFERROR((O12/F12),0)</f>
        <v>0</v>
      </c>
      <c r="R12" s="25"/>
      <c r="S12" s="51"/>
      <c r="T12" s="26"/>
      <c r="U12" s="11">
        <f>IFERROR((1-(S12/J12)),0)</f>
        <v>0</v>
      </c>
      <c r="V12" s="11">
        <f>IFERROR((1-(T12/K12)),0)</f>
        <v>0</v>
      </c>
      <c r="W12" s="12">
        <f>IFERROR((U12/G12),0)</f>
        <v>0</v>
      </c>
      <c r="X12" s="12">
        <f>IFERROR((V12/F12),0)</f>
        <v>0</v>
      </c>
      <c r="Y12" s="27"/>
    </row>
    <row r="13" spans="1:25" ht="50.25" customHeight="1" x14ac:dyDescent="0.3">
      <c r="A13" s="111"/>
      <c r="B13" s="37" t="s">
        <v>1</v>
      </c>
      <c r="C13" s="37" t="s">
        <v>137</v>
      </c>
      <c r="D13" s="37" t="s">
        <v>134</v>
      </c>
      <c r="E13" s="28" t="s">
        <v>46</v>
      </c>
      <c r="F13" s="24" t="s">
        <v>181</v>
      </c>
      <c r="G13" s="24" t="s">
        <v>181</v>
      </c>
      <c r="H13" s="43" t="s">
        <v>181</v>
      </c>
      <c r="I13" s="26">
        <v>3199753</v>
      </c>
      <c r="J13" s="43"/>
      <c r="K13" s="43"/>
      <c r="L13" s="25" t="s">
        <v>181</v>
      </c>
      <c r="M13" s="30">
        <v>8198424</v>
      </c>
      <c r="N13" s="13">
        <f t="shared" ref="N13:N34" si="0">IFERROR((1-(L13/H13)),0)</f>
        <v>0</v>
      </c>
      <c r="O13" s="13">
        <f t="shared" ref="O13:O34" si="1">IFERROR((1-(M13/I13)),0)</f>
        <v>-1.562205270219295</v>
      </c>
      <c r="P13" s="14">
        <f t="shared" ref="P13:P33" si="2">IFERROR((N13/G13),0)</f>
        <v>0</v>
      </c>
      <c r="Q13" s="14">
        <f t="shared" ref="Q13:Q33" si="3">IFERROR((O13/F13),0)</f>
        <v>0</v>
      </c>
      <c r="R13" s="25"/>
      <c r="S13" s="51"/>
      <c r="T13" s="26"/>
      <c r="U13" s="11">
        <f t="shared" ref="U13:U33" si="4">IFERROR((1-(S13/J13)),0)</f>
        <v>0</v>
      </c>
      <c r="V13" s="11">
        <f t="shared" ref="V13:V33" si="5">IFERROR((1-(T13/K13)),0)</f>
        <v>0</v>
      </c>
      <c r="W13" s="12">
        <f t="shared" ref="W13:W33" si="6">IFERROR((U13/G13),0)</f>
        <v>0</v>
      </c>
      <c r="X13" s="12">
        <f t="shared" ref="X13:X33" si="7">IFERROR((V13/F13),0)</f>
        <v>0</v>
      </c>
      <c r="Y13" s="27"/>
    </row>
    <row r="14" spans="1:25" ht="63" customHeight="1" x14ac:dyDescent="0.3">
      <c r="A14" s="112"/>
      <c r="B14" s="58" t="s">
        <v>182</v>
      </c>
      <c r="C14" s="58" t="s">
        <v>183</v>
      </c>
      <c r="D14" s="58" t="s">
        <v>184</v>
      </c>
      <c r="E14" s="58" t="s">
        <v>45</v>
      </c>
      <c r="F14" s="24">
        <v>0</v>
      </c>
      <c r="G14" s="24">
        <v>0</v>
      </c>
      <c r="H14" s="43">
        <f>30284.2*6</f>
        <v>181705.2</v>
      </c>
      <c r="I14" s="30">
        <v>9060274</v>
      </c>
      <c r="J14" s="43">
        <f>30284.2*6</f>
        <v>181705.2</v>
      </c>
      <c r="K14" s="30">
        <v>9060274</v>
      </c>
      <c r="L14" s="43">
        <v>199999.98</v>
      </c>
      <c r="M14" s="30">
        <v>9838338</v>
      </c>
      <c r="N14" s="13">
        <f>IFERROR((1-(L14/H14)),0)</f>
        <v>-0.10068385494746424</v>
      </c>
      <c r="O14" s="13">
        <f>IFERROR((1-(M14/I14)),0)</f>
        <v>-8.5876431551628496E-2</v>
      </c>
      <c r="P14" s="14">
        <f>IFERROR((N14/F14),0)</f>
        <v>0</v>
      </c>
      <c r="Q14" s="14">
        <f>IFERROR((O14/G14),0)</f>
        <v>0</v>
      </c>
      <c r="R14" s="61" t="s">
        <v>201</v>
      </c>
      <c r="S14" s="51">
        <v>200000</v>
      </c>
      <c r="T14" s="30">
        <v>9838338</v>
      </c>
      <c r="U14" s="11">
        <f t="shared" si="4"/>
        <v>-0.10068396501586085</v>
      </c>
      <c r="V14" s="11">
        <f t="shared" si="5"/>
        <v>-8.5876431551628496E-2</v>
      </c>
      <c r="W14" s="12">
        <f t="shared" si="6"/>
        <v>0</v>
      </c>
      <c r="X14" s="12">
        <f t="shared" si="7"/>
        <v>0</v>
      </c>
      <c r="Y14" s="27"/>
    </row>
    <row r="15" spans="1:25" ht="79.5" customHeight="1" x14ac:dyDescent="0.3">
      <c r="A15" s="95" t="s">
        <v>10</v>
      </c>
      <c r="B15" s="96" t="s">
        <v>2</v>
      </c>
      <c r="C15" s="28" t="s">
        <v>50</v>
      </c>
      <c r="D15" s="28" t="s">
        <v>147</v>
      </c>
      <c r="E15" s="28" t="s">
        <v>46</v>
      </c>
      <c r="F15" s="24" t="s">
        <v>181</v>
      </c>
      <c r="G15" s="24" t="s">
        <v>181</v>
      </c>
      <c r="H15" s="43" t="s">
        <v>181</v>
      </c>
      <c r="I15" s="26" t="s">
        <v>181</v>
      </c>
      <c r="J15" s="43"/>
      <c r="K15" s="43"/>
      <c r="L15" s="25">
        <v>5</v>
      </c>
      <c r="M15" s="30">
        <v>3519183</v>
      </c>
      <c r="N15" s="13">
        <f t="shared" si="0"/>
        <v>0</v>
      </c>
      <c r="O15" s="13">
        <f t="shared" si="1"/>
        <v>0</v>
      </c>
      <c r="P15" s="14">
        <f t="shared" si="2"/>
        <v>0</v>
      </c>
      <c r="Q15" s="14">
        <f t="shared" si="3"/>
        <v>0</v>
      </c>
      <c r="R15" s="25"/>
      <c r="S15" s="51"/>
      <c r="T15" s="26"/>
      <c r="U15" s="11">
        <f t="shared" si="4"/>
        <v>0</v>
      </c>
      <c r="V15" s="11">
        <f t="shared" si="5"/>
        <v>0</v>
      </c>
      <c r="W15" s="12">
        <f t="shared" si="6"/>
        <v>0</v>
      </c>
      <c r="X15" s="12">
        <f t="shared" si="7"/>
        <v>0</v>
      </c>
      <c r="Y15" s="27"/>
    </row>
    <row r="16" spans="1:25" ht="30.75" customHeight="1" x14ac:dyDescent="0.3">
      <c r="A16" s="95"/>
      <c r="B16" s="96"/>
      <c r="C16" s="28" t="s">
        <v>140</v>
      </c>
      <c r="D16" s="28" t="s">
        <v>138</v>
      </c>
      <c r="E16" s="28" t="s">
        <v>46</v>
      </c>
      <c r="F16" s="24" t="s">
        <v>181</v>
      </c>
      <c r="G16" s="24" t="s">
        <v>181</v>
      </c>
      <c r="H16" s="43" t="s">
        <v>181</v>
      </c>
      <c r="I16" s="26" t="s">
        <v>181</v>
      </c>
      <c r="J16" s="43"/>
      <c r="K16" s="43"/>
      <c r="L16" s="25" t="s">
        <v>181</v>
      </c>
      <c r="M16" s="30">
        <v>10072651</v>
      </c>
      <c r="N16" s="13">
        <f t="shared" si="0"/>
        <v>0</v>
      </c>
      <c r="O16" s="13">
        <f t="shared" si="1"/>
        <v>0</v>
      </c>
      <c r="P16" s="14">
        <f t="shared" si="2"/>
        <v>0</v>
      </c>
      <c r="Q16" s="14">
        <f t="shared" si="3"/>
        <v>0</v>
      </c>
      <c r="R16" s="25"/>
      <c r="S16" s="51"/>
      <c r="T16" s="26"/>
      <c r="U16" s="11">
        <f t="shared" si="4"/>
        <v>0</v>
      </c>
      <c r="V16" s="11">
        <f t="shared" si="5"/>
        <v>0</v>
      </c>
      <c r="W16" s="12">
        <f t="shared" si="6"/>
        <v>0</v>
      </c>
      <c r="X16" s="12">
        <f t="shared" si="7"/>
        <v>0</v>
      </c>
      <c r="Y16" s="27"/>
    </row>
    <row r="17" spans="1:25" ht="100.8" x14ac:dyDescent="0.3">
      <c r="A17" s="95" t="s">
        <v>11</v>
      </c>
      <c r="B17" s="96" t="s">
        <v>3</v>
      </c>
      <c r="C17" s="28" t="s">
        <v>141</v>
      </c>
      <c r="D17" s="37" t="s">
        <v>142</v>
      </c>
      <c r="E17" s="28" t="s">
        <v>45</v>
      </c>
      <c r="F17" s="60">
        <v>0</v>
      </c>
      <c r="G17" s="60">
        <v>0</v>
      </c>
      <c r="H17" s="44">
        <v>0</v>
      </c>
      <c r="I17" s="26">
        <v>0</v>
      </c>
      <c r="J17" s="44">
        <v>0</v>
      </c>
      <c r="K17" s="44">
        <v>0</v>
      </c>
      <c r="L17" s="29">
        <v>0</v>
      </c>
      <c r="M17" s="30">
        <v>0</v>
      </c>
      <c r="N17" s="13">
        <f t="shared" si="0"/>
        <v>0</v>
      </c>
      <c r="O17" s="13">
        <f t="shared" si="1"/>
        <v>0</v>
      </c>
      <c r="P17" s="14">
        <f t="shared" si="2"/>
        <v>0</v>
      </c>
      <c r="Q17" s="14">
        <f t="shared" si="3"/>
        <v>0</v>
      </c>
      <c r="R17" s="61" t="s">
        <v>189</v>
      </c>
      <c r="S17" s="51">
        <v>0</v>
      </c>
      <c r="T17" s="26">
        <v>0</v>
      </c>
      <c r="U17" s="11">
        <f t="shared" si="4"/>
        <v>0</v>
      </c>
      <c r="V17" s="11">
        <f t="shared" si="5"/>
        <v>0</v>
      </c>
      <c r="W17" s="12">
        <f t="shared" si="6"/>
        <v>0</v>
      </c>
      <c r="X17" s="12">
        <f t="shared" si="7"/>
        <v>0</v>
      </c>
      <c r="Y17" s="27"/>
    </row>
    <row r="18" spans="1:25" ht="48" customHeight="1" x14ac:dyDescent="0.3">
      <c r="A18" s="95"/>
      <c r="B18" s="96"/>
      <c r="C18" s="28" t="s">
        <v>139</v>
      </c>
      <c r="D18" s="37" t="s">
        <v>136</v>
      </c>
      <c r="E18" s="28" t="s">
        <v>45</v>
      </c>
      <c r="F18" s="60">
        <v>0</v>
      </c>
      <c r="G18" s="60">
        <v>0</v>
      </c>
      <c r="H18" s="44">
        <v>0</v>
      </c>
      <c r="I18" s="26">
        <v>0</v>
      </c>
      <c r="J18" s="44">
        <v>0</v>
      </c>
      <c r="K18" s="44">
        <v>0</v>
      </c>
      <c r="L18" s="29">
        <v>0</v>
      </c>
      <c r="M18" s="30">
        <v>0</v>
      </c>
      <c r="N18" s="13">
        <f t="shared" si="0"/>
        <v>0</v>
      </c>
      <c r="O18" s="13">
        <f t="shared" si="1"/>
        <v>0</v>
      </c>
      <c r="P18" s="14">
        <f t="shared" si="2"/>
        <v>0</v>
      </c>
      <c r="Q18" s="14">
        <f t="shared" si="3"/>
        <v>0</v>
      </c>
      <c r="R18" s="61" t="s">
        <v>189</v>
      </c>
      <c r="S18" s="51">
        <v>0</v>
      </c>
      <c r="T18" s="26">
        <v>0</v>
      </c>
      <c r="U18" s="11">
        <f t="shared" si="4"/>
        <v>0</v>
      </c>
      <c r="V18" s="11">
        <f t="shared" si="5"/>
        <v>0</v>
      </c>
      <c r="W18" s="12">
        <f t="shared" si="6"/>
        <v>0</v>
      </c>
      <c r="X18" s="12">
        <f t="shared" si="7"/>
        <v>0</v>
      </c>
      <c r="Y18" s="27"/>
    </row>
    <row r="19" spans="1:25" ht="28.8" x14ac:dyDescent="0.3">
      <c r="A19" s="95"/>
      <c r="B19" s="28" t="s">
        <v>4</v>
      </c>
      <c r="C19" s="37" t="s">
        <v>143</v>
      </c>
      <c r="D19" s="37" t="s">
        <v>142</v>
      </c>
      <c r="E19" s="28" t="s">
        <v>46</v>
      </c>
      <c r="F19" s="60" t="s">
        <v>181</v>
      </c>
      <c r="G19" s="60" t="s">
        <v>181</v>
      </c>
      <c r="H19" s="44" t="s">
        <v>181</v>
      </c>
      <c r="I19" s="26">
        <v>0</v>
      </c>
      <c r="J19" s="44"/>
      <c r="K19" s="44"/>
      <c r="L19" s="44" t="s">
        <v>181</v>
      </c>
      <c r="M19" s="30">
        <v>33962600</v>
      </c>
      <c r="N19" s="13">
        <f t="shared" si="0"/>
        <v>0</v>
      </c>
      <c r="O19" s="13">
        <f t="shared" si="1"/>
        <v>0</v>
      </c>
      <c r="P19" s="14">
        <f t="shared" si="2"/>
        <v>0</v>
      </c>
      <c r="Q19" s="14">
        <f t="shared" si="3"/>
        <v>0</v>
      </c>
      <c r="R19" s="25"/>
      <c r="S19" s="51"/>
      <c r="T19" s="26"/>
      <c r="U19" s="11">
        <f t="shared" si="4"/>
        <v>0</v>
      </c>
      <c r="V19" s="11">
        <f t="shared" si="5"/>
        <v>0</v>
      </c>
      <c r="W19" s="12">
        <f t="shared" si="6"/>
        <v>0</v>
      </c>
      <c r="X19" s="12">
        <f t="shared" si="7"/>
        <v>0</v>
      </c>
      <c r="Y19" s="27"/>
    </row>
    <row r="20" spans="1:25" ht="28.8" x14ac:dyDescent="0.3">
      <c r="A20" s="95"/>
      <c r="B20" s="96" t="s">
        <v>5</v>
      </c>
      <c r="C20" s="28" t="s">
        <v>144</v>
      </c>
      <c r="D20" s="37" t="s">
        <v>138</v>
      </c>
      <c r="E20" s="28" t="s">
        <v>46</v>
      </c>
      <c r="F20" s="60" t="s">
        <v>181</v>
      </c>
      <c r="G20" s="60" t="s">
        <v>181</v>
      </c>
      <c r="H20" s="43" t="s">
        <v>181</v>
      </c>
      <c r="I20" s="26">
        <v>0</v>
      </c>
      <c r="J20" s="43"/>
      <c r="K20" s="43"/>
      <c r="L20" s="25" t="s">
        <v>181</v>
      </c>
      <c r="M20" s="30">
        <v>0</v>
      </c>
      <c r="N20" s="13">
        <f t="shared" si="0"/>
        <v>0</v>
      </c>
      <c r="O20" s="13">
        <f t="shared" si="1"/>
        <v>0</v>
      </c>
      <c r="P20" s="14">
        <f t="shared" si="2"/>
        <v>0</v>
      </c>
      <c r="Q20" s="14">
        <f t="shared" si="3"/>
        <v>0</v>
      </c>
      <c r="R20" s="25"/>
      <c r="S20" s="51"/>
      <c r="T20" s="26"/>
      <c r="U20" s="11">
        <f t="shared" si="4"/>
        <v>0</v>
      </c>
      <c r="V20" s="11">
        <f t="shared" si="5"/>
        <v>0</v>
      </c>
      <c r="W20" s="12">
        <f t="shared" si="6"/>
        <v>0</v>
      </c>
      <c r="X20" s="12">
        <f t="shared" si="7"/>
        <v>0</v>
      </c>
      <c r="Y20" s="27"/>
    </row>
    <row r="21" spans="1:25" ht="43.2" x14ac:dyDescent="0.3">
      <c r="A21" s="95"/>
      <c r="B21" s="96"/>
      <c r="C21" s="37" t="s">
        <v>145</v>
      </c>
      <c r="D21" s="37" t="s">
        <v>146</v>
      </c>
      <c r="E21" s="37" t="s">
        <v>46</v>
      </c>
      <c r="F21" s="60" t="s">
        <v>181</v>
      </c>
      <c r="G21" s="60" t="s">
        <v>181</v>
      </c>
      <c r="H21" s="44">
        <v>3</v>
      </c>
      <c r="I21" s="26">
        <v>0</v>
      </c>
      <c r="J21" s="44"/>
      <c r="K21" s="44"/>
      <c r="L21" s="25">
        <v>3</v>
      </c>
      <c r="M21" s="30">
        <v>0</v>
      </c>
      <c r="N21" s="13">
        <f t="shared" si="0"/>
        <v>0</v>
      </c>
      <c r="O21" s="13">
        <f t="shared" si="1"/>
        <v>0</v>
      </c>
      <c r="P21" s="14">
        <f t="shared" si="2"/>
        <v>0</v>
      </c>
      <c r="Q21" s="14">
        <f t="shared" si="3"/>
        <v>0</v>
      </c>
      <c r="R21" s="25"/>
      <c r="S21" s="51"/>
      <c r="T21" s="26"/>
      <c r="U21" s="11">
        <f t="shared" si="4"/>
        <v>0</v>
      </c>
      <c r="V21" s="11">
        <f t="shared" si="5"/>
        <v>0</v>
      </c>
      <c r="W21" s="12">
        <f t="shared" si="6"/>
        <v>0</v>
      </c>
      <c r="X21" s="12">
        <f t="shared" si="7"/>
        <v>0</v>
      </c>
      <c r="Y21" s="27"/>
    </row>
    <row r="22" spans="1:25" ht="40.5" customHeight="1" x14ac:dyDescent="0.3">
      <c r="A22" s="95"/>
      <c r="B22" s="96"/>
      <c r="C22" s="28" t="s">
        <v>51</v>
      </c>
      <c r="D22" s="37" t="s">
        <v>138</v>
      </c>
      <c r="E22" s="28" t="s">
        <v>46</v>
      </c>
      <c r="F22" s="24" t="s">
        <v>181</v>
      </c>
      <c r="G22" s="24" t="s">
        <v>181</v>
      </c>
      <c r="H22" s="43" t="s">
        <v>181</v>
      </c>
      <c r="I22" s="26" t="s">
        <v>181</v>
      </c>
      <c r="J22" s="43"/>
      <c r="K22" s="43"/>
      <c r="L22" s="25" t="s">
        <v>181</v>
      </c>
      <c r="M22" s="30">
        <v>1454620</v>
      </c>
      <c r="N22" s="13">
        <f t="shared" si="0"/>
        <v>0</v>
      </c>
      <c r="O22" s="13">
        <f t="shared" si="1"/>
        <v>0</v>
      </c>
      <c r="P22" s="14">
        <f t="shared" si="2"/>
        <v>0</v>
      </c>
      <c r="Q22" s="14">
        <f t="shared" si="3"/>
        <v>0</v>
      </c>
      <c r="R22" s="25"/>
      <c r="S22" s="51"/>
      <c r="T22" s="26"/>
      <c r="U22" s="11">
        <f t="shared" si="4"/>
        <v>0</v>
      </c>
      <c r="V22" s="11">
        <f t="shared" si="5"/>
        <v>0</v>
      </c>
      <c r="W22" s="12">
        <f t="shared" si="6"/>
        <v>0</v>
      </c>
      <c r="X22" s="12">
        <f t="shared" si="7"/>
        <v>0</v>
      </c>
      <c r="Y22" s="27"/>
    </row>
    <row r="23" spans="1:25" ht="63.75" customHeight="1" x14ac:dyDescent="0.3">
      <c r="A23" s="95"/>
      <c r="B23" s="96"/>
      <c r="C23" s="28" t="s">
        <v>52</v>
      </c>
      <c r="D23" s="28" t="s">
        <v>148</v>
      </c>
      <c r="E23" s="28" t="s">
        <v>45</v>
      </c>
      <c r="F23" s="24" t="s">
        <v>181</v>
      </c>
      <c r="G23" s="24" t="s">
        <v>181</v>
      </c>
      <c r="H23" s="65">
        <v>393.63799999999998</v>
      </c>
      <c r="I23" s="30">
        <v>3299290</v>
      </c>
      <c r="J23" s="66">
        <v>639.24599999999998</v>
      </c>
      <c r="K23" s="30">
        <v>5328872.41</v>
      </c>
      <c r="L23" s="65">
        <v>461.20800000000003</v>
      </c>
      <c r="M23" s="30">
        <v>4431012</v>
      </c>
      <c r="N23" s="13">
        <f t="shared" si="0"/>
        <v>-0.17165517556739962</v>
      </c>
      <c r="O23" s="13">
        <f t="shared" si="1"/>
        <v>-0.34301986184906452</v>
      </c>
      <c r="P23" s="14">
        <f t="shared" si="2"/>
        <v>0</v>
      </c>
      <c r="Q23" s="14">
        <f t="shared" si="3"/>
        <v>0</v>
      </c>
      <c r="R23" s="61" t="s">
        <v>192</v>
      </c>
      <c r="S23" s="67">
        <v>992.39599999999996</v>
      </c>
      <c r="T23" s="26">
        <v>9168871</v>
      </c>
      <c r="U23" s="11">
        <f t="shared" si="4"/>
        <v>-0.55244772747893611</v>
      </c>
      <c r="V23" s="11">
        <f t="shared" si="5"/>
        <v>-0.72060246418998042</v>
      </c>
      <c r="W23" s="12">
        <f t="shared" si="6"/>
        <v>0</v>
      </c>
      <c r="X23" s="12">
        <f t="shared" si="7"/>
        <v>0</v>
      </c>
      <c r="Y23" s="61" t="s">
        <v>193</v>
      </c>
    </row>
    <row r="24" spans="1:25" ht="36.75" customHeight="1" x14ac:dyDescent="0.3">
      <c r="A24" s="95"/>
      <c r="B24" s="76" t="s">
        <v>6</v>
      </c>
      <c r="C24" s="28" t="s">
        <v>149</v>
      </c>
      <c r="D24" s="28" t="s">
        <v>151</v>
      </c>
      <c r="E24" s="28" t="s">
        <v>45</v>
      </c>
      <c r="F24" s="24" t="s">
        <v>181</v>
      </c>
      <c r="G24" s="24" t="s">
        <v>181</v>
      </c>
      <c r="H24" s="24" t="s">
        <v>181</v>
      </c>
      <c r="I24" s="24" t="s">
        <v>181</v>
      </c>
      <c r="J24" s="44"/>
      <c r="K24" s="44"/>
      <c r="L24" s="24" t="s">
        <v>181</v>
      </c>
      <c r="M24" s="24" t="s">
        <v>181</v>
      </c>
      <c r="N24" s="13">
        <f t="shared" si="0"/>
        <v>0</v>
      </c>
      <c r="O24" s="13">
        <f t="shared" si="1"/>
        <v>0</v>
      </c>
      <c r="P24" s="14">
        <f t="shared" si="2"/>
        <v>0</v>
      </c>
      <c r="Q24" s="14">
        <f t="shared" si="3"/>
        <v>0</v>
      </c>
      <c r="R24" s="61" t="s">
        <v>188</v>
      </c>
      <c r="S24" s="51"/>
      <c r="T24" s="26"/>
      <c r="U24" s="11">
        <f t="shared" si="4"/>
        <v>0</v>
      </c>
      <c r="V24" s="11">
        <f t="shared" si="5"/>
        <v>0</v>
      </c>
      <c r="W24" s="12">
        <f t="shared" si="6"/>
        <v>0</v>
      </c>
      <c r="X24" s="12">
        <f t="shared" si="7"/>
        <v>0</v>
      </c>
      <c r="Y24" s="61" t="s">
        <v>188</v>
      </c>
    </row>
    <row r="25" spans="1:25" ht="54" customHeight="1" x14ac:dyDescent="0.3">
      <c r="A25" s="95"/>
      <c r="B25" s="77"/>
      <c r="C25" s="37" t="s">
        <v>150</v>
      </c>
      <c r="D25" s="37" t="s">
        <v>152</v>
      </c>
      <c r="E25" s="37" t="s">
        <v>46</v>
      </c>
      <c r="F25" s="60" t="s">
        <v>181</v>
      </c>
      <c r="G25" s="60" t="s">
        <v>181</v>
      </c>
      <c r="H25" s="43" t="s">
        <v>181</v>
      </c>
      <c r="I25" s="26" t="s">
        <v>181</v>
      </c>
      <c r="J25" s="43"/>
      <c r="K25" s="43"/>
      <c r="L25" s="25" t="s">
        <v>181</v>
      </c>
      <c r="M25" s="30">
        <v>9365327.0600000005</v>
      </c>
      <c r="N25" s="13">
        <f t="shared" si="0"/>
        <v>0</v>
      </c>
      <c r="O25" s="13">
        <f t="shared" si="1"/>
        <v>0</v>
      </c>
      <c r="P25" s="14">
        <f t="shared" si="2"/>
        <v>0</v>
      </c>
      <c r="Q25" s="14">
        <f t="shared" si="3"/>
        <v>0</v>
      </c>
      <c r="R25" s="25"/>
      <c r="S25" s="51"/>
      <c r="T25" s="26"/>
      <c r="U25" s="11">
        <f t="shared" si="4"/>
        <v>0</v>
      </c>
      <c r="V25" s="11">
        <f t="shared" si="5"/>
        <v>0</v>
      </c>
      <c r="W25" s="12">
        <f t="shared" si="6"/>
        <v>0</v>
      </c>
      <c r="X25" s="12">
        <f t="shared" si="7"/>
        <v>0</v>
      </c>
      <c r="Y25" s="27"/>
    </row>
    <row r="26" spans="1:25" ht="72" x14ac:dyDescent="0.3">
      <c r="A26" s="95"/>
      <c r="B26" s="90" t="s">
        <v>58</v>
      </c>
      <c r="C26" s="28" t="s">
        <v>49</v>
      </c>
      <c r="D26" s="28" t="s">
        <v>138</v>
      </c>
      <c r="E26" s="28" t="s">
        <v>46</v>
      </c>
      <c r="F26" s="60" t="s">
        <v>181</v>
      </c>
      <c r="G26" s="60" t="s">
        <v>181</v>
      </c>
      <c r="H26" s="43" t="s">
        <v>181</v>
      </c>
      <c r="I26" s="26" t="s">
        <v>181</v>
      </c>
      <c r="J26" s="43"/>
      <c r="K26" s="43"/>
      <c r="L26" s="25" t="s">
        <v>181</v>
      </c>
      <c r="M26" s="30">
        <v>0</v>
      </c>
      <c r="N26" s="13">
        <f t="shared" si="0"/>
        <v>0</v>
      </c>
      <c r="O26" s="13">
        <f t="shared" si="1"/>
        <v>0</v>
      </c>
      <c r="P26" s="14">
        <f t="shared" si="2"/>
        <v>0</v>
      </c>
      <c r="Q26" s="14">
        <f t="shared" si="3"/>
        <v>0</v>
      </c>
      <c r="R26" s="25"/>
      <c r="S26" s="51"/>
      <c r="T26" s="26"/>
      <c r="U26" s="11">
        <f t="shared" si="4"/>
        <v>0</v>
      </c>
      <c r="V26" s="11">
        <f t="shared" si="5"/>
        <v>0</v>
      </c>
      <c r="W26" s="12">
        <f t="shared" si="6"/>
        <v>0</v>
      </c>
      <c r="X26" s="12">
        <f t="shared" si="7"/>
        <v>0</v>
      </c>
      <c r="Y26" s="27"/>
    </row>
    <row r="27" spans="1:25" ht="68.25" customHeight="1" x14ac:dyDescent="0.3">
      <c r="A27" s="95"/>
      <c r="B27" s="97"/>
      <c r="C27" s="28" t="s">
        <v>48</v>
      </c>
      <c r="D27" s="28" t="s">
        <v>138</v>
      </c>
      <c r="E27" s="58" t="s">
        <v>46</v>
      </c>
      <c r="F27" s="60" t="s">
        <v>181</v>
      </c>
      <c r="G27" s="60" t="s">
        <v>181</v>
      </c>
      <c r="H27" s="43" t="s">
        <v>181</v>
      </c>
      <c r="I27" s="26" t="s">
        <v>181</v>
      </c>
      <c r="J27" s="43"/>
      <c r="K27" s="43"/>
      <c r="L27" s="25" t="s">
        <v>181</v>
      </c>
      <c r="M27" s="30">
        <v>0</v>
      </c>
      <c r="N27" s="13">
        <f t="shared" si="0"/>
        <v>0</v>
      </c>
      <c r="O27" s="13">
        <f t="shared" si="1"/>
        <v>0</v>
      </c>
      <c r="P27" s="14">
        <f t="shared" si="2"/>
        <v>0</v>
      </c>
      <c r="Q27" s="14">
        <f t="shared" si="3"/>
        <v>0</v>
      </c>
      <c r="R27" s="25"/>
      <c r="S27" s="51"/>
      <c r="T27" s="26"/>
      <c r="U27" s="11">
        <f t="shared" si="4"/>
        <v>0</v>
      </c>
      <c r="V27" s="11">
        <f t="shared" si="5"/>
        <v>0</v>
      </c>
      <c r="W27" s="12">
        <f t="shared" si="6"/>
        <v>0</v>
      </c>
      <c r="X27" s="12">
        <f t="shared" si="7"/>
        <v>0</v>
      </c>
      <c r="Y27" s="27"/>
    </row>
    <row r="28" spans="1:25" ht="57.6" x14ac:dyDescent="0.3">
      <c r="A28" s="95"/>
      <c r="B28" s="90" t="s">
        <v>59</v>
      </c>
      <c r="C28" s="28" t="s">
        <v>47</v>
      </c>
      <c r="D28" s="28" t="s">
        <v>153</v>
      </c>
      <c r="E28" s="28" t="s">
        <v>46</v>
      </c>
      <c r="F28" s="60" t="s">
        <v>181</v>
      </c>
      <c r="G28" s="60" t="s">
        <v>181</v>
      </c>
      <c r="H28" s="43">
        <v>0</v>
      </c>
      <c r="I28" s="26">
        <v>0</v>
      </c>
      <c r="J28" s="43"/>
      <c r="K28" s="43"/>
      <c r="L28" s="29">
        <v>0</v>
      </c>
      <c r="M28" s="30">
        <v>0</v>
      </c>
      <c r="N28" s="13">
        <f t="shared" si="0"/>
        <v>0</v>
      </c>
      <c r="O28" s="13">
        <f t="shared" si="1"/>
        <v>0</v>
      </c>
      <c r="P28" s="14">
        <f t="shared" si="2"/>
        <v>0</v>
      </c>
      <c r="Q28" s="14">
        <f t="shared" si="3"/>
        <v>0</v>
      </c>
      <c r="R28" s="25"/>
      <c r="S28" s="51"/>
      <c r="T28" s="26"/>
      <c r="U28" s="11">
        <f t="shared" si="4"/>
        <v>0</v>
      </c>
      <c r="V28" s="11">
        <f t="shared" si="5"/>
        <v>0</v>
      </c>
      <c r="W28" s="12">
        <f t="shared" si="6"/>
        <v>0</v>
      </c>
      <c r="X28" s="12">
        <f t="shared" si="7"/>
        <v>0</v>
      </c>
      <c r="Y28" s="27"/>
    </row>
    <row r="29" spans="1:25" ht="57.6" x14ac:dyDescent="0.3">
      <c r="A29" s="95"/>
      <c r="B29" s="97"/>
      <c r="C29" s="28" t="s">
        <v>14</v>
      </c>
      <c r="D29" s="37" t="s">
        <v>153</v>
      </c>
      <c r="E29" s="28" t="s">
        <v>46</v>
      </c>
      <c r="F29" s="60" t="s">
        <v>181</v>
      </c>
      <c r="G29" s="60" t="s">
        <v>181</v>
      </c>
      <c r="H29" s="43">
        <v>0</v>
      </c>
      <c r="I29" s="26">
        <v>0</v>
      </c>
      <c r="J29" s="44"/>
      <c r="K29" s="44"/>
      <c r="L29" s="29">
        <v>0</v>
      </c>
      <c r="M29" s="30">
        <v>0</v>
      </c>
      <c r="N29" s="13">
        <f t="shared" si="0"/>
        <v>0</v>
      </c>
      <c r="O29" s="13">
        <f t="shared" si="1"/>
        <v>0</v>
      </c>
      <c r="P29" s="14">
        <f t="shared" si="2"/>
        <v>0</v>
      </c>
      <c r="Q29" s="14">
        <f t="shared" si="3"/>
        <v>0</v>
      </c>
      <c r="R29" s="25"/>
      <c r="S29" s="51"/>
      <c r="T29" s="26"/>
      <c r="U29" s="11">
        <f t="shared" si="4"/>
        <v>0</v>
      </c>
      <c r="V29" s="11">
        <f t="shared" si="5"/>
        <v>0</v>
      </c>
      <c r="W29" s="12">
        <f t="shared" si="6"/>
        <v>0</v>
      </c>
      <c r="X29" s="12">
        <f t="shared" si="7"/>
        <v>0</v>
      </c>
      <c r="Y29" s="27"/>
    </row>
    <row r="30" spans="1:25" ht="94.5" customHeight="1" x14ac:dyDescent="0.3">
      <c r="A30" s="95"/>
      <c r="B30" s="28" t="s">
        <v>7</v>
      </c>
      <c r="C30" s="28" t="s">
        <v>154</v>
      </c>
      <c r="D30" s="28" t="s">
        <v>155</v>
      </c>
      <c r="E30" s="28" t="s">
        <v>45</v>
      </c>
      <c r="F30" s="60">
        <v>0</v>
      </c>
      <c r="G30" s="60">
        <v>0</v>
      </c>
      <c r="H30" s="44">
        <v>0</v>
      </c>
      <c r="I30" s="26">
        <v>0</v>
      </c>
      <c r="J30" s="44">
        <v>0</v>
      </c>
      <c r="K30" s="44">
        <v>0</v>
      </c>
      <c r="L30" s="29">
        <v>0</v>
      </c>
      <c r="M30" s="30">
        <v>0</v>
      </c>
      <c r="N30" s="13">
        <f t="shared" si="0"/>
        <v>0</v>
      </c>
      <c r="O30" s="13">
        <f t="shared" si="1"/>
        <v>0</v>
      </c>
      <c r="P30" s="14">
        <f t="shared" si="2"/>
        <v>0</v>
      </c>
      <c r="Q30" s="14">
        <f t="shared" si="3"/>
        <v>0</v>
      </c>
      <c r="R30" s="61" t="s">
        <v>200</v>
      </c>
      <c r="S30" s="51">
        <v>0</v>
      </c>
      <c r="T30" s="26">
        <v>0</v>
      </c>
      <c r="U30" s="11">
        <f t="shared" si="4"/>
        <v>0</v>
      </c>
      <c r="V30" s="11">
        <f t="shared" si="5"/>
        <v>0</v>
      </c>
      <c r="W30" s="12">
        <f t="shared" si="6"/>
        <v>0</v>
      </c>
      <c r="X30" s="12">
        <f t="shared" si="7"/>
        <v>0</v>
      </c>
      <c r="Y30" s="61" t="s">
        <v>190</v>
      </c>
    </row>
    <row r="31" spans="1:25" ht="273.60000000000002" x14ac:dyDescent="0.3">
      <c r="A31" s="87" t="s">
        <v>12</v>
      </c>
      <c r="B31" s="90" t="s">
        <v>8</v>
      </c>
      <c r="C31" s="31" t="s">
        <v>15</v>
      </c>
      <c r="D31" s="31" t="s">
        <v>156</v>
      </c>
      <c r="E31" s="58" t="s">
        <v>45</v>
      </c>
      <c r="F31" s="24" t="s">
        <v>181</v>
      </c>
      <c r="G31" s="24" t="s">
        <v>181</v>
      </c>
      <c r="H31" s="69">
        <v>256</v>
      </c>
      <c r="I31" s="26">
        <v>2746430</v>
      </c>
      <c r="J31" s="45">
        <v>451</v>
      </c>
      <c r="K31" s="45">
        <v>4928180</v>
      </c>
      <c r="L31" s="70">
        <v>760</v>
      </c>
      <c r="M31" s="30">
        <v>7821110</v>
      </c>
      <c r="N31" s="13">
        <f t="shared" si="0"/>
        <v>-1.96875</v>
      </c>
      <c r="O31" s="13">
        <f t="shared" si="1"/>
        <v>-1.8477368802408947</v>
      </c>
      <c r="P31" s="14">
        <f t="shared" si="2"/>
        <v>0</v>
      </c>
      <c r="Q31" s="14">
        <f t="shared" si="3"/>
        <v>0</v>
      </c>
      <c r="R31" s="61" t="s">
        <v>194</v>
      </c>
      <c r="S31" s="51">
        <v>1269</v>
      </c>
      <c r="T31" s="26">
        <v>13631264</v>
      </c>
      <c r="U31" s="11">
        <f t="shared" si="4"/>
        <v>-1.8137472283813749</v>
      </c>
      <c r="V31" s="11">
        <f t="shared" si="5"/>
        <v>-1.7659833853471261</v>
      </c>
      <c r="W31" s="12">
        <f t="shared" si="6"/>
        <v>0</v>
      </c>
      <c r="X31" s="12">
        <f t="shared" si="7"/>
        <v>0</v>
      </c>
      <c r="Y31" s="27"/>
    </row>
    <row r="32" spans="1:25" ht="43.2" x14ac:dyDescent="0.3">
      <c r="A32" s="88"/>
      <c r="B32" s="91"/>
      <c r="C32" s="31" t="s">
        <v>16</v>
      </c>
      <c r="D32" s="38" t="s">
        <v>156</v>
      </c>
      <c r="E32" s="58" t="s">
        <v>46</v>
      </c>
      <c r="F32" s="24" t="s">
        <v>181</v>
      </c>
      <c r="G32" s="24" t="s">
        <v>181</v>
      </c>
      <c r="H32" s="44" t="s">
        <v>181</v>
      </c>
      <c r="I32" s="44" t="s">
        <v>181</v>
      </c>
      <c r="J32" s="45"/>
      <c r="K32" s="45"/>
      <c r="L32" s="29" t="s">
        <v>181</v>
      </c>
      <c r="M32" s="30" t="s">
        <v>181</v>
      </c>
      <c r="N32" s="13">
        <f t="shared" si="0"/>
        <v>0</v>
      </c>
      <c r="O32" s="13">
        <f t="shared" si="1"/>
        <v>0</v>
      </c>
      <c r="P32" s="14">
        <f t="shared" si="2"/>
        <v>0</v>
      </c>
      <c r="Q32" s="14">
        <f t="shared" si="3"/>
        <v>0</v>
      </c>
      <c r="R32" s="63" t="s">
        <v>185</v>
      </c>
      <c r="S32" s="51"/>
      <c r="T32" s="26"/>
      <c r="U32" s="11">
        <f t="shared" si="4"/>
        <v>0</v>
      </c>
      <c r="V32" s="11">
        <f t="shared" si="5"/>
        <v>0</v>
      </c>
      <c r="W32" s="12">
        <f t="shared" si="6"/>
        <v>0</v>
      </c>
      <c r="X32" s="12">
        <f t="shared" si="7"/>
        <v>0</v>
      </c>
      <c r="Y32" s="27"/>
    </row>
    <row r="33" spans="1:25" ht="274.2" thickBot="1" x14ac:dyDescent="0.35">
      <c r="A33" s="89"/>
      <c r="B33" s="92"/>
      <c r="C33" s="32" t="s">
        <v>17</v>
      </c>
      <c r="D33" s="32" t="s">
        <v>157</v>
      </c>
      <c r="E33" s="58" t="s">
        <v>45</v>
      </c>
      <c r="F33" s="24" t="s">
        <v>181</v>
      </c>
      <c r="G33" s="24" t="s">
        <v>181</v>
      </c>
      <c r="H33" s="46">
        <v>33694</v>
      </c>
      <c r="I33" s="26">
        <v>23895520</v>
      </c>
      <c r="J33" s="46">
        <v>60304</v>
      </c>
      <c r="K33" s="46">
        <v>42317010</v>
      </c>
      <c r="L33" s="29">
        <v>45351</v>
      </c>
      <c r="M33" s="30">
        <v>36989630</v>
      </c>
      <c r="N33" s="13">
        <f t="shared" si="0"/>
        <v>-0.34596664094497531</v>
      </c>
      <c r="O33" s="13">
        <f t="shared" si="1"/>
        <v>-0.5479734276550583</v>
      </c>
      <c r="P33" s="14">
        <f t="shared" si="2"/>
        <v>0</v>
      </c>
      <c r="Q33" s="14">
        <f t="shared" si="3"/>
        <v>0</v>
      </c>
      <c r="R33" s="61" t="s">
        <v>195</v>
      </c>
      <c r="S33" s="51">
        <v>81170</v>
      </c>
      <c r="T33" s="26">
        <v>64908370</v>
      </c>
      <c r="U33" s="11">
        <f t="shared" si="4"/>
        <v>-0.34601353144070046</v>
      </c>
      <c r="V33" s="11">
        <f t="shared" si="5"/>
        <v>-0.53386002460948911</v>
      </c>
      <c r="W33" s="12">
        <f t="shared" si="6"/>
        <v>0</v>
      </c>
      <c r="X33" s="12">
        <f t="shared" si="7"/>
        <v>0</v>
      </c>
      <c r="Y33" s="27"/>
    </row>
    <row r="34" spans="1:25" ht="130.19999999999999" thickBot="1" x14ac:dyDescent="0.35">
      <c r="A34" s="57" t="s">
        <v>186</v>
      </c>
      <c r="B34" s="59"/>
      <c r="C34" s="32" t="s">
        <v>186</v>
      </c>
      <c r="D34" s="32" t="s">
        <v>187</v>
      </c>
      <c r="E34" s="58" t="s">
        <v>45</v>
      </c>
      <c r="F34" s="64">
        <v>0.1</v>
      </c>
      <c r="G34" s="64">
        <v>0.1</v>
      </c>
      <c r="H34" s="62">
        <v>0</v>
      </c>
      <c r="I34" s="26">
        <v>0</v>
      </c>
      <c r="J34" s="62">
        <v>0</v>
      </c>
      <c r="K34" s="62">
        <v>0</v>
      </c>
      <c r="L34" s="25">
        <v>0</v>
      </c>
      <c r="M34" s="26">
        <v>0</v>
      </c>
      <c r="N34" s="13">
        <f t="shared" si="0"/>
        <v>0</v>
      </c>
      <c r="O34" s="13">
        <f t="shared" si="1"/>
        <v>0</v>
      </c>
      <c r="P34" s="14">
        <f t="shared" ref="P34" si="8">IFERROR((N34/G34),0)</f>
        <v>0</v>
      </c>
      <c r="Q34" s="14">
        <f t="shared" ref="Q34" si="9">IFERROR((O34/F34),0)</f>
        <v>0</v>
      </c>
      <c r="R34" s="63" t="s">
        <v>191</v>
      </c>
      <c r="S34" s="51">
        <v>0</v>
      </c>
      <c r="T34" s="26">
        <v>0</v>
      </c>
      <c r="U34" s="11">
        <f t="shared" ref="U34" si="10">IFERROR((1-(S34/J34)),0)</f>
        <v>0</v>
      </c>
      <c r="V34" s="11">
        <f t="shared" ref="V34" si="11">IFERROR((1-(T34/K34)),0)</f>
        <v>0</v>
      </c>
      <c r="W34" s="12">
        <f t="shared" ref="W34" si="12">IFERROR((U34/G34),0)</f>
        <v>0</v>
      </c>
      <c r="X34" s="12">
        <f t="shared" ref="X34" si="13">IFERROR((V34/F34),0)</f>
        <v>0</v>
      </c>
      <c r="Y34" s="68" t="s">
        <v>191</v>
      </c>
    </row>
    <row r="35" spans="1:25" ht="43.2" x14ac:dyDescent="0.3">
      <c r="A35" s="56" t="s">
        <v>178</v>
      </c>
      <c r="B35" s="54" t="s">
        <v>0</v>
      </c>
      <c r="C35" s="54" t="s">
        <v>0</v>
      </c>
      <c r="D35" s="54" t="s">
        <v>135</v>
      </c>
      <c r="E35" s="54" t="s">
        <v>46</v>
      </c>
      <c r="F35" s="60" t="s">
        <v>181</v>
      </c>
      <c r="G35" s="60" t="s">
        <v>181</v>
      </c>
      <c r="H35" s="43" t="s">
        <v>181</v>
      </c>
      <c r="I35" s="26" t="s">
        <v>181</v>
      </c>
      <c r="J35" s="43"/>
      <c r="K35" s="43"/>
      <c r="L35" s="25" t="s">
        <v>181</v>
      </c>
      <c r="M35" s="25" t="s">
        <v>181</v>
      </c>
      <c r="N35" s="24" t="s">
        <v>180</v>
      </c>
      <c r="O35" s="24" t="s">
        <v>180</v>
      </c>
      <c r="P35" s="24" t="s">
        <v>180</v>
      </c>
      <c r="Q35" s="24" t="s">
        <v>180</v>
      </c>
      <c r="R35" s="25"/>
      <c r="S35" s="51"/>
      <c r="T35" s="26"/>
      <c r="U35" s="24" t="s">
        <v>180</v>
      </c>
      <c r="V35" s="24" t="s">
        <v>180</v>
      </c>
      <c r="W35" s="24" t="s">
        <v>180</v>
      </c>
      <c r="X35" s="24" t="s">
        <v>180</v>
      </c>
      <c r="Y35" s="27"/>
    </row>
    <row r="36" spans="1:25" ht="57.6" x14ac:dyDescent="0.3">
      <c r="A36" s="55" t="s">
        <v>179</v>
      </c>
    </row>
  </sheetData>
  <autoFilter ref="A11:Y36" xr:uid="{00000000-0001-0000-0100-000000000000}">
    <filterColumn colId="0" showButton="0"/>
  </autoFilter>
  <mergeCells count="44">
    <mergeCell ref="A7:G7"/>
    <mergeCell ref="S9:Y9"/>
    <mergeCell ref="S10:Y10"/>
    <mergeCell ref="L8:O8"/>
    <mergeCell ref="J8:K9"/>
    <mergeCell ref="J10:J11"/>
    <mergeCell ref="K10:K11"/>
    <mergeCell ref="E8:E11"/>
    <mergeCell ref="G8:G11"/>
    <mergeCell ref="H10:H11"/>
    <mergeCell ref="D8:D11"/>
    <mergeCell ref="H8:I9"/>
    <mergeCell ref="L9:R9"/>
    <mergeCell ref="S8:Y8"/>
    <mergeCell ref="A31:A33"/>
    <mergeCell ref="B31:B33"/>
    <mergeCell ref="I10:I11"/>
    <mergeCell ref="A15:A16"/>
    <mergeCell ref="B15:B16"/>
    <mergeCell ref="A17:A30"/>
    <mergeCell ref="B17:B18"/>
    <mergeCell ref="B20:B23"/>
    <mergeCell ref="B26:B27"/>
    <mergeCell ref="B28:B29"/>
    <mergeCell ref="F8:F11"/>
    <mergeCell ref="A8:B11"/>
    <mergeCell ref="C8:C11"/>
    <mergeCell ref="A12:A14"/>
    <mergeCell ref="B3:G3"/>
    <mergeCell ref="J3:Y3"/>
    <mergeCell ref="B24:B25"/>
    <mergeCell ref="C1:Y1"/>
    <mergeCell ref="H2:I2"/>
    <mergeCell ref="H4:I4"/>
    <mergeCell ref="J2:Y2"/>
    <mergeCell ref="J4:Y4"/>
    <mergeCell ref="L7:Y7"/>
    <mergeCell ref="B5:G5"/>
    <mergeCell ref="H5:I5"/>
    <mergeCell ref="J5:Y5"/>
    <mergeCell ref="B2:G2"/>
    <mergeCell ref="B4:G4"/>
    <mergeCell ref="A6:Y6"/>
    <mergeCell ref="L10:R1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3000000}">
          <x14:formula1>
            <xm:f>datos!$D$2:$T$2</xm:f>
          </x14:formula1>
          <xm:sqref>B2:G2</xm:sqref>
        </x14:dataValidation>
        <x14:dataValidation type="list" allowBlank="1" showInputMessage="1" showErrorMessage="1" xr:uid="{00000000-0002-0000-0100-000012000000}">
          <x14:formula1>
            <xm:f>datos!$F$27:$F$28</xm:f>
          </x14:formula1>
          <xm:sqref>E12:E35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YHOJAN EDGARDO ESPINOSA LOPEZ</cp:lastModifiedBy>
  <dcterms:created xsi:type="dcterms:W3CDTF">2021-10-14T18:59:05Z</dcterms:created>
  <dcterms:modified xsi:type="dcterms:W3CDTF">2023-01-23T13:20:26Z</dcterms:modified>
</cp:coreProperties>
</file>