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metrodebogotagovco-my.sharepoint.com/personal/yhojan_espinosa_metrodebogota_gov_co/Documents/Documentos/Yhojan Espinosa/EMB/Informe de Austeridad en el Gasto/Informes Movilidad/Publicación Web/2020/II Semestre/"/>
    </mc:Choice>
  </mc:AlternateContent>
  <xr:revisionPtr revIDLastSave="185" documentId="13_ncr:1_{C8CC5588-761D-452B-9DB3-1A1D888FD463}" xr6:coauthVersionLast="47" xr6:coauthVersionMax="47" xr10:uidLastSave="{31C44A2D-998E-43FE-9C1C-EC6261015799}"/>
  <bookViews>
    <workbookView xWindow="-120" yWindow="-120" windowWidth="29040" windowHeight="15840" xr2:uid="{00000000-000D-0000-FFFF-FFFF00000000}"/>
  </bookViews>
  <sheets>
    <sheet name="Consolidado 2020" sheetId="7" r:id="rId1"/>
    <sheet name="Relación de costos-I Sem" sheetId="4" r:id="rId2"/>
    <sheet name="Relación de costos-II Sem" sheetId="5" r:id="rId3"/>
  </sheets>
  <definedNames>
    <definedName name="_xlnm._FilterDatabase" localSheetId="0" hidden="1">'Consolidado 2020'!$A$5:$A$28</definedName>
    <definedName name="_xlnm._FilterDatabase" localSheetId="1" hidden="1">'Relación de costos-I Sem'!$A$5:$A$28</definedName>
    <definedName name="_xlnm._FilterDatabase" localSheetId="2" hidden="1">'Relación de costos-II Sem'!$A$5:$A$28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5" l="1"/>
  <c r="B29" i="4" l="1"/>
  <c r="B7" i="7" l="1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6" i="7"/>
  <c r="B23" i="5"/>
  <c r="B18" i="5"/>
  <c r="B26" i="5" l="1"/>
  <c r="B16" i="4" l="1"/>
</calcChain>
</file>

<file path=xl/sharedStrings.xml><?xml version="1.0" encoding="utf-8"?>
<sst xmlns="http://schemas.openxmlformats.org/spreadsheetml/2006/main" count="87" uniqueCount="42">
  <si>
    <t>Art. 4  Horas extras, dominicales y festivos</t>
  </si>
  <si>
    <t>Art. 5  Compensación por vacaciones</t>
  </si>
  <si>
    <t>Art. 6   Bonos navideños</t>
  </si>
  <si>
    <t>Art. 7  Recursos para el fortalecimiento de los servidores públicos</t>
  </si>
  <si>
    <t>Art. 8  Actividades de bienestar</t>
  </si>
  <si>
    <t>Art. 9  Fondos educativos</t>
  </si>
  <si>
    <t>Art. 10  Rediseño institucional/modificación plantas de personal</t>
  </si>
  <si>
    <t>Art. 11  Concursos públicos abiertos y de méritos</t>
  </si>
  <si>
    <t>Art. 12  Viáticos y gastos de viaje</t>
  </si>
  <si>
    <t>Art. 13  Contratación ser. adtvos/equipos de cómputo, impresión y fotocopiado</t>
  </si>
  <si>
    <t>Art. 14  Telefonía celular</t>
  </si>
  <si>
    <t>Art. 15  Telefonía fija</t>
  </si>
  <si>
    <t>Art. 16  Vehículos oficiales</t>
  </si>
  <si>
    <t>Art. 17  adquisición de vehículos y maquinaria</t>
  </si>
  <si>
    <t>Art. 19  Elementos de consumo (papelería, elementos de oficina y almacenaje)</t>
  </si>
  <si>
    <t>Art. 20  Cajas menores</t>
  </si>
  <si>
    <t>Art. 21  suministro servicio de internet</t>
  </si>
  <si>
    <t>Art. 23  Adquisición, mantenimiento o reparación de bienes inmuebles o muebles</t>
  </si>
  <si>
    <t>Art. 24  Edición, impresión, reproducción, publicación de avisos</t>
  </si>
  <si>
    <t>Art. 25  Suscripciones</t>
  </si>
  <si>
    <t>Art. 26  Eventos y conmemoraciones</t>
  </si>
  <si>
    <t>Art. 27  Servicios públicos</t>
  </si>
  <si>
    <t>CONCEPTO</t>
  </si>
  <si>
    <t>I SEMESTRE 2020</t>
  </si>
  <si>
    <r>
      <t xml:space="preserve">Relación de costos: </t>
    </r>
    <r>
      <rPr>
        <sz val="14"/>
        <color theme="1"/>
        <rFont val="Arial Narrow"/>
        <family val="2"/>
      </rPr>
      <t>Ingrese para cada concepto los valores efectivamente pagados durante el primer semestre de la vigencia 2020.</t>
    </r>
  </si>
  <si>
    <t>I SEMESTRE 2021</t>
  </si>
  <si>
    <t>I SEMESTRE 2022</t>
  </si>
  <si>
    <t>I SEMESTRE 2023</t>
  </si>
  <si>
    <t xml:space="preserve">Art. 3  Contratos de prestación de servicio </t>
  </si>
  <si>
    <t>II SEMESTRE 2020</t>
  </si>
  <si>
    <t>II SEMESTRE 2021</t>
  </si>
  <si>
    <t>II SEMESTRE 2022</t>
  </si>
  <si>
    <t>II SEMESTRE 2023</t>
  </si>
  <si>
    <r>
      <t xml:space="preserve">Relación de costos: </t>
    </r>
    <r>
      <rPr>
        <sz val="14"/>
        <color theme="1"/>
        <rFont val="Arial Narrow"/>
        <family val="2"/>
      </rPr>
      <t>Ingrese para cada concepto los valores efectivamente pagados durante el segundo semestre de la vigencia 2020.</t>
    </r>
  </si>
  <si>
    <t>Art. 17  Adquisición de vehículos y maquinaria</t>
  </si>
  <si>
    <t>Art. 3  Contratos de prestación de servicio</t>
  </si>
  <si>
    <t>Art. 21  Suministro servicio de internet</t>
  </si>
  <si>
    <t>VIGENCIA 2020</t>
  </si>
  <si>
    <t>VIGENCIA 2021</t>
  </si>
  <si>
    <t>VIGENCIA 2022</t>
  </si>
  <si>
    <t>VIGENCIA 2023</t>
  </si>
  <si>
    <t>Relación de costos durante la vigencia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</si>
</sst>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\ #,##0;\-&quot;$&quot;\ #,##0"/>
    <numFmt numFmtId="164" formatCode="_-&quot;$&quot;* #,##0_-;\-&quot;$&quot;* #,##0_-;_-&quot;$&quot;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Font="1"/>
    <xf numFmtId="0" fontId="0" fillId="0" borderId="0" xfId="0" applyFill="1"/>
    <xf numFmtId="164" fontId="0" fillId="0" borderId="0" xfId="1" applyFont="1" applyFill="1"/>
    <xf numFmtId="5" fontId="0" fillId="0" borderId="0" xfId="1" applyNumberFormat="1" applyFont="1" applyFill="1"/>
    <xf numFmtId="0" fontId="0" fillId="3" borderId="0" xfId="0" applyFill="1"/>
    <xf numFmtId="4" fontId="5" fillId="0" borderId="3" xfId="2" applyNumberFormat="1" applyBorder="1"/>
    <xf numFmtId="4" fontId="0" fillId="0" borderId="0" xfId="0" applyNumberFormat="1"/>
    <xf numFmtId="4" fontId="0" fillId="0" borderId="0" xfId="0" applyNumberFormat="1" applyFill="1"/>
    <xf numFmtId="4" fontId="5" fillId="0" borderId="3" xfId="2" applyNumberFormat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5">
    <cellStyle name="Moneda [0]" xfId="1" builtinId="7"/>
    <cellStyle name="Moneda [0] 2" xfId="4" xr:uid="{0CA7E8F2-8824-4EC7-8A43-5A46ACD16A70}"/>
    <cellStyle name="Normal" xfId="0" builtinId="0"/>
    <cellStyle name="Normal 2" xfId="2" xr:uid="{280386BE-E124-4AC8-A66F-E2DDCEB5513F}"/>
    <cellStyle name="Normal 3" xfId="3" xr:uid="{E2B6B128-CB58-401E-817B-85228DFF30AB}"/>
  </cellStyles>
  <dxfs count="10"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9" formatCode="&quot;$&quot;\ #,##0;\-&quot;$&quot;\ 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9" formatCode="&quot;$&quot;\ #,##0;\-&quot;$&quot;\ #,##0"/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center" textRotation="0" wrapText="0" indent="0" justifyLastLine="0" shrinkToFit="0" readingOrder="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9" formatCode="&quot;$&quot;\ #,##0;\-&quot;$&quot;\ #,##0"/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660400</xdr:colOff>
      <xdr:row>2</xdr:row>
      <xdr:rowOff>88900</xdr:rowOff>
    </xdr:from>
    <xdr:to>
      <xdr:col>1</xdr:col>
      <xdr:colOff>1016000</xdr:colOff>
      <xdr:row>3</xdr:row>
      <xdr:rowOff>114300</xdr:rowOff>
    </xdr:to>
    <xdr:sp macro="" textlink="">
      <xdr:nvSpPr>
        <xdr:cNvPr id="2" name="Flecha abajo 3">
          <a:extLst>
            <a:ext uri="{FF2B5EF4-FFF2-40B4-BE49-F238E27FC236}">
              <a16:creationId xmlns:a16="http://schemas.microsoft.com/office/drawing/2014/main" id="{C1311DCA-4316-463A-BE75-595577F6816E}"/>
            </a:ext>
          </a:extLst>
        </xdr:cNvPr>
        <xdr:cNvSpPr/>
      </xdr:nvSpPr>
      <xdr:spPr>
        <a:xfrm>
          <a:off x="6175375" y="822325"/>
          <a:ext cx="355600" cy="501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 editAs="oneCell">
    <xdr:from>
      <xdr:col>3</xdr:col>
      <xdr:colOff>428625</xdr:colOff>
      <xdr:row>0</xdr:row>
      <xdr:rowOff>114300</xdr:rowOff>
    </xdr:from>
    <xdr:to>
      <xdr:col>5</xdr:col>
      <xdr:colOff>45720</xdr:colOff>
      <xdr:row>2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5C6940-F726-4E30-AF9F-F53B9AEFC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114300"/>
          <a:ext cx="2350770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660400</xdr:colOff>
      <xdr:row>2</xdr:row>
      <xdr:rowOff>88900</xdr:rowOff>
    </xdr:from>
    <xdr:to>
      <xdr:col>1</xdr:col>
      <xdr:colOff>1016000</xdr:colOff>
      <xdr:row>3</xdr:row>
      <xdr:rowOff>114300</xdr:rowOff>
    </xdr:to>
    <xdr:sp macro="" textlink="">
      <xdr:nvSpPr>
        <xdr:cNvPr id="4" name="Flecha abajo 3">
          <a:extLst>
            <a:ext uri="{FF2B5EF4-FFF2-40B4-BE49-F238E27FC236}">
              <a16:creationId xmlns:a16="http://schemas.microsoft.com/office/drawing/2014/main" id="{25E4836F-AA75-5D45-8FC4-87981E1FD519}"/>
            </a:ext>
          </a:extLst>
        </xdr:cNvPr>
        <xdr:cNvSpPr/>
      </xdr:nvSpPr>
      <xdr:spPr>
        <a:xfrm>
          <a:off x="5499100" y="825500"/>
          <a:ext cx="355600" cy="508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 editAs="oneCell">
    <xdr:from>
      <xdr:col>3</xdr:col>
      <xdr:colOff>342900</xdr:colOff>
      <xdr:row>1</xdr:row>
      <xdr:rowOff>0</xdr:rowOff>
    </xdr:from>
    <xdr:to>
      <xdr:col>5</xdr:col>
      <xdr:colOff>7620</xdr:colOff>
      <xdr:row>2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5DD949-C8C7-4C17-AD4E-E0351B035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0500"/>
          <a:ext cx="235077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660400</xdr:colOff>
      <xdr:row>2</xdr:row>
      <xdr:rowOff>88900</xdr:rowOff>
    </xdr:from>
    <xdr:to>
      <xdr:col>1</xdr:col>
      <xdr:colOff>1016000</xdr:colOff>
      <xdr:row>3</xdr:row>
      <xdr:rowOff>114300</xdr:rowOff>
    </xdr:to>
    <xdr:sp macro="" textlink="">
      <xdr:nvSpPr>
        <xdr:cNvPr id="2" name="Flecha abajo 3">
          <a:extLst>
            <a:ext uri="{FF2B5EF4-FFF2-40B4-BE49-F238E27FC236}">
              <a16:creationId xmlns:a16="http://schemas.microsoft.com/office/drawing/2014/main" id="{7613677E-D864-43CB-BA47-EFA6EAE9F858}"/>
            </a:ext>
          </a:extLst>
        </xdr:cNvPr>
        <xdr:cNvSpPr/>
      </xdr:nvSpPr>
      <xdr:spPr>
        <a:xfrm>
          <a:off x="4889500" y="822325"/>
          <a:ext cx="355600" cy="501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 editAs="oneCell">
    <xdr:from>
      <xdr:col>3</xdr:col>
      <xdr:colOff>333375</xdr:colOff>
      <xdr:row>0</xdr:row>
      <xdr:rowOff>104775</xdr:rowOff>
    </xdr:from>
    <xdr:to>
      <xdr:col>4</xdr:col>
      <xdr:colOff>1331595</xdr:colOff>
      <xdr:row>2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C40F47-3E81-480A-A02F-2FB9AD537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104775"/>
          <a:ext cx="2350770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7094358-D2B3-4FCD-975B-74042340532F}" name="Tabla134" displayName="Tabla134" ref="A5:E28" totalsRowShown="0" headerRowDxfId="9">
  <autoFilter ref="A5:E28" xr:uid="{71E1A15D-26CB-E64C-AF5F-4F5F1068D02F}"/>
  <tableColumns count="5">
    <tableColumn id="1" xr3:uid="{0959DF1F-176A-4DC1-879C-8244DE924A5F}" name="CONCEPTO"/>
    <tableColumn id="2" xr3:uid="{E36C82A1-A438-423E-A30B-ED7CA0EDA4ED}" name="VIGENCIA 2020" dataDxfId="8" dataCellStyle="Moneda [0]">
      <calculatedColumnFormula>+Tabla1[[#This Row],[I SEMESTRE 2020]]+Tabla13[[#This Row],[II SEMESTRE 2020]]</calculatedColumnFormula>
    </tableColumn>
    <tableColumn id="3" xr3:uid="{0250216A-C2F0-4DB4-B7DD-1C7528780071}" name="VIGENCIA 2021"/>
    <tableColumn id="4" xr3:uid="{6E21ADD5-CF02-46CC-AD50-4B7155EAEC49}" name="VIGENCIA 2022" dataDxfId="7"/>
    <tableColumn id="5" xr3:uid="{DEE26E92-73A0-4D22-A33E-08508F650776}" name="VIGENCIA 2023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D95173-F7A8-2648-9641-B4330705E297}" name="Tabla1" displayName="Tabla1" ref="A5:E29" totalsRowCount="1" headerRowDxfId="6">
  <autoFilter ref="A5:E28" xr:uid="{71E1A15D-26CB-E64C-AF5F-4F5F1068D02F}"/>
  <tableColumns count="5">
    <tableColumn id="1" xr3:uid="{AA833391-E1FA-2743-A473-04E1C7BACDBD}" name="CONCEPTO"/>
    <tableColumn id="2" xr3:uid="{0A192A49-A984-A545-9AD3-419E1923271A}" name="I SEMESTRE 2020" totalsRowFunction="sum" totalsRowDxfId="5" dataCellStyle="Moneda [0]" totalsRowCellStyle="Moneda [0]"/>
    <tableColumn id="3" xr3:uid="{27A64FD4-708D-4935-83D6-0DF1C9573372}" name="I SEMESTRE 2021"/>
    <tableColumn id="4" xr3:uid="{50F628EF-46E3-4277-8CDC-A9351323D841}" name="I SEMESTRE 2022"/>
    <tableColumn id="5" xr3:uid="{394769A5-7F80-4E6C-8361-297DA145EC12}" name="I SEMESTRE 2023"/>
  </tableColumns>
  <tableStyleInfo name="TableStyleLight9" showFirstColumn="0" showLastColumn="0" showRowStripes="1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CF6CD2-1298-4CFA-9DD2-C2F1841FB755}" name="Tabla13" displayName="Tabla13" ref="A5:E29" totalsRowCount="1" headerRowDxfId="4">
  <autoFilter ref="A5:E28" xr:uid="{71E1A15D-26CB-E64C-AF5F-4F5F1068D02F}"/>
  <tableColumns count="5">
    <tableColumn id="1" xr3:uid="{6D734FE4-F2E9-4D2E-8C51-2F3735BED751}" name="CONCEPTO"/>
    <tableColumn id="2" xr3:uid="{F4E26C99-7DC9-4962-9E84-ADCEE0233B7C}" name="II SEMESTRE 2020" totalsRowFunction="sum" dataDxfId="3" totalsRowDxfId="2" dataCellStyle="Moneda [0]" totalsRowCellStyle="Moneda [0]"/>
    <tableColumn id="3" xr3:uid="{A51DEBE6-9BFD-4C94-8A4D-D547BC75F9BC}" name="II SEMESTRE 2021"/>
    <tableColumn id="4" xr3:uid="{A10944D9-A211-45A4-B774-A5EC8B44546C}" name="II SEMESTRE 2022" dataDxfId="1" totalsRowDxfId="0"/>
    <tableColumn id="5" xr3:uid="{D783CEF0-61FF-438C-8EF5-225DB2BAD0F0}" name="II SEMESTRE 2023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13329-AB4B-4E46-AF64-C3A354259C22}">
  <dimension ref="A2:E28"/>
  <sheetViews>
    <sheetView showGridLines="0" tabSelected="1" zoomScaleNormal="100" workbookViewId="0">
      <selection activeCell="I3" sqref="I3"/>
    </sheetView>
  </sheetViews>
  <sheetFormatPr baseColWidth="10" defaultRowHeight="15" x14ac:dyDescent="0.25"/>
  <cols>
    <col min="1" max="1" width="82.7109375" bestFit="1" customWidth="1"/>
    <col min="2" max="2" width="21.7109375" customWidth="1"/>
    <col min="3" max="3" width="19.28515625" customWidth="1"/>
    <col min="4" max="4" width="20.28515625" customWidth="1"/>
    <col min="5" max="5" width="20.7109375" bestFit="1" customWidth="1"/>
  </cols>
  <sheetData>
    <row r="2" spans="1:5" ht="42.95" customHeight="1" x14ac:dyDescent="0.25">
      <c r="A2" s="11" t="s">
        <v>41</v>
      </c>
      <c r="B2" s="12"/>
    </row>
    <row r="3" spans="1:5" ht="38.1" customHeight="1" x14ac:dyDescent="0.25"/>
    <row r="5" spans="1:5" x14ac:dyDescent="0.25">
      <c r="A5" s="1" t="s">
        <v>22</v>
      </c>
      <c r="B5" s="1" t="s">
        <v>37</v>
      </c>
      <c r="C5" s="1" t="s">
        <v>38</v>
      </c>
      <c r="D5" s="1" t="s">
        <v>39</v>
      </c>
      <c r="E5" s="1" t="s">
        <v>40</v>
      </c>
    </row>
    <row r="6" spans="1:5" x14ac:dyDescent="0.25">
      <c r="A6" s="3" t="s">
        <v>35</v>
      </c>
      <c r="B6" s="5">
        <f>+Tabla1[[#This Row],[I SEMESTRE 2020]]+Tabla13[[#This Row],[II SEMESTRE 2020]]</f>
        <v>7996006783</v>
      </c>
      <c r="D6" s="8"/>
    </row>
    <row r="7" spans="1:5" x14ac:dyDescent="0.25">
      <c r="A7" s="3" t="s">
        <v>0</v>
      </c>
      <c r="B7" s="5">
        <f>+Tabla1[[#This Row],[I SEMESTRE 2020]]+Tabla13[[#This Row],[II SEMESTRE 2020]]</f>
        <v>6524139</v>
      </c>
      <c r="D7" s="8"/>
    </row>
    <row r="8" spans="1:5" x14ac:dyDescent="0.25">
      <c r="A8" s="3" t="s">
        <v>1</v>
      </c>
      <c r="B8" s="5">
        <f>+Tabla1[[#This Row],[I SEMESTRE 2020]]+Tabla13[[#This Row],[II SEMESTRE 2020]]</f>
        <v>65175796</v>
      </c>
      <c r="D8" s="8"/>
    </row>
    <row r="9" spans="1:5" x14ac:dyDescent="0.25">
      <c r="A9" s="3" t="s">
        <v>2</v>
      </c>
      <c r="B9" s="5">
        <f>+Tabla1[[#This Row],[I SEMESTRE 2020]]+Tabla13[[#This Row],[II SEMESTRE 2020]]</f>
        <v>7046880</v>
      </c>
      <c r="D9" s="8"/>
    </row>
    <row r="10" spans="1:5" x14ac:dyDescent="0.25">
      <c r="A10" s="3" t="s">
        <v>3</v>
      </c>
      <c r="B10" s="5">
        <f>+Tabla1[[#This Row],[I SEMESTRE 2020]]+Tabla13[[#This Row],[II SEMESTRE 2020]]</f>
        <v>0</v>
      </c>
      <c r="C10" s="3"/>
      <c r="D10" s="9"/>
      <c r="E10" s="3"/>
    </row>
    <row r="11" spans="1:5" x14ac:dyDescent="0.25">
      <c r="A11" s="3" t="s">
        <v>4</v>
      </c>
      <c r="B11" s="5">
        <f>+Tabla1[[#This Row],[I SEMESTRE 2020]]+Tabla13[[#This Row],[II SEMESTRE 2020]]</f>
        <v>54204024</v>
      </c>
      <c r="C11" s="3"/>
      <c r="D11" s="9"/>
      <c r="E11" s="3"/>
    </row>
    <row r="12" spans="1:5" x14ac:dyDescent="0.25">
      <c r="A12" s="3" t="s">
        <v>5</v>
      </c>
      <c r="B12" s="5">
        <f>+Tabla1[[#This Row],[I SEMESTRE 2020]]+Tabla13[[#This Row],[II SEMESTRE 2020]]</f>
        <v>0</v>
      </c>
      <c r="D12" s="8"/>
    </row>
    <row r="13" spans="1:5" x14ac:dyDescent="0.25">
      <c r="A13" s="3" t="s">
        <v>6</v>
      </c>
      <c r="B13" s="5">
        <f>+Tabla1[[#This Row],[I SEMESTRE 2020]]+Tabla13[[#This Row],[II SEMESTRE 2020]]</f>
        <v>0</v>
      </c>
      <c r="D13" s="8"/>
    </row>
    <row r="14" spans="1:5" x14ac:dyDescent="0.25">
      <c r="A14" s="3" t="s">
        <v>7</v>
      </c>
      <c r="B14" s="5">
        <f>+Tabla1[[#This Row],[I SEMESTRE 2020]]+Tabla13[[#This Row],[II SEMESTRE 2020]]</f>
        <v>0</v>
      </c>
      <c r="D14" s="8"/>
    </row>
    <row r="15" spans="1:5" x14ac:dyDescent="0.25">
      <c r="A15" s="3" t="s">
        <v>8</v>
      </c>
      <c r="B15" s="5">
        <f>+Tabla1[[#This Row],[I SEMESTRE 2020]]+Tabla13[[#This Row],[II SEMESTRE 2020]]</f>
        <v>4209741</v>
      </c>
      <c r="D15" s="8"/>
    </row>
    <row r="16" spans="1:5" x14ac:dyDescent="0.25">
      <c r="A16" s="3" t="s">
        <v>9</v>
      </c>
      <c r="B16" s="5">
        <f>+Tabla1[[#This Row],[I SEMESTRE 2020]]+Tabla13[[#This Row],[II SEMESTRE 2020]]</f>
        <v>359702024.24000001</v>
      </c>
      <c r="D16" s="8"/>
    </row>
    <row r="17" spans="1:4" x14ac:dyDescent="0.25">
      <c r="A17" s="3" t="s">
        <v>10</v>
      </c>
      <c r="B17" s="5">
        <f>+Tabla1[[#This Row],[I SEMESTRE 2020]]+Tabla13[[#This Row],[II SEMESTRE 2020]]</f>
        <v>0</v>
      </c>
      <c r="D17" s="8"/>
    </row>
    <row r="18" spans="1:4" x14ac:dyDescent="0.25">
      <c r="A18" s="3" t="s">
        <v>11</v>
      </c>
      <c r="B18" s="5">
        <f>+Tabla1[[#This Row],[I SEMESTRE 2020]]+Tabla13[[#This Row],[II SEMESTRE 2020]]</f>
        <v>37414442.519999996</v>
      </c>
      <c r="D18" s="8"/>
    </row>
    <row r="19" spans="1:4" x14ac:dyDescent="0.25">
      <c r="A19" s="3" t="s">
        <v>12</v>
      </c>
      <c r="B19" s="5">
        <f>+Tabla1[[#This Row],[I SEMESTRE 2020]]+Tabla13[[#This Row],[II SEMESTRE 2020]]</f>
        <v>1953869.3882800001</v>
      </c>
      <c r="D19" s="8"/>
    </row>
    <row r="20" spans="1:4" x14ac:dyDescent="0.25">
      <c r="A20" s="3" t="s">
        <v>34</v>
      </c>
      <c r="B20" s="5">
        <f>+Tabla1[[#This Row],[I SEMESTRE 2020]]+Tabla13[[#This Row],[II SEMESTRE 2020]]</f>
        <v>0</v>
      </c>
      <c r="D20" s="8"/>
    </row>
    <row r="21" spans="1:4" x14ac:dyDescent="0.25">
      <c r="A21" s="3" t="s">
        <v>14</v>
      </c>
      <c r="B21" s="5">
        <f>+Tabla1[[#This Row],[I SEMESTRE 2020]]+Tabla13[[#This Row],[II SEMESTRE 2020]]</f>
        <v>7480053.7599999998</v>
      </c>
      <c r="D21" s="8"/>
    </row>
    <row r="22" spans="1:4" x14ac:dyDescent="0.25">
      <c r="A22" s="3" t="s">
        <v>15</v>
      </c>
      <c r="B22" s="5">
        <f>+Tabla1[[#This Row],[I SEMESTRE 2020]]+Tabla13[[#This Row],[II SEMESTRE 2020]]</f>
        <v>665626145.25999999</v>
      </c>
      <c r="D22" s="8"/>
    </row>
    <row r="23" spans="1:4" x14ac:dyDescent="0.25">
      <c r="A23" s="3" t="s">
        <v>36</v>
      </c>
      <c r="B23" s="5">
        <f>+Tabla1[[#This Row],[I SEMESTRE 2020]]+Tabla13[[#This Row],[II SEMESTRE 2020]]</f>
        <v>46689902.280000001</v>
      </c>
      <c r="D23" s="8"/>
    </row>
    <row r="24" spans="1:4" x14ac:dyDescent="0.25">
      <c r="A24" s="6" t="s">
        <v>17</v>
      </c>
      <c r="B24" s="5">
        <f>+Tabla1[[#This Row],[I SEMESTRE 2020]]+Tabla13[[#This Row],[II SEMESTRE 2020]]</f>
        <v>0</v>
      </c>
      <c r="D24" s="8"/>
    </row>
    <row r="25" spans="1:4" x14ac:dyDescent="0.25">
      <c r="A25" s="6" t="s">
        <v>18</v>
      </c>
      <c r="B25" s="5">
        <f>+Tabla1[[#This Row],[I SEMESTRE 2020]]+Tabla13[[#This Row],[II SEMESTRE 2020]]</f>
        <v>0</v>
      </c>
      <c r="D25" s="8"/>
    </row>
    <row r="26" spans="1:4" x14ac:dyDescent="0.25">
      <c r="A26" s="6" t="s">
        <v>19</v>
      </c>
      <c r="B26" s="5">
        <f>+Tabla1[[#This Row],[I SEMESTRE 2020]]+Tabla13[[#This Row],[II SEMESTRE 2020]]</f>
        <v>844719</v>
      </c>
      <c r="D26" s="8"/>
    </row>
    <row r="27" spans="1:4" x14ac:dyDescent="0.25">
      <c r="A27" t="s">
        <v>20</v>
      </c>
      <c r="B27" s="5">
        <f>+Tabla1[[#This Row],[I SEMESTRE 2020]]+Tabla13[[#This Row],[II SEMESTRE 2020]]</f>
        <v>0</v>
      </c>
      <c r="D27" s="8"/>
    </row>
    <row r="28" spans="1:4" x14ac:dyDescent="0.25">
      <c r="A28" s="6" t="s">
        <v>21</v>
      </c>
      <c r="B28" s="5">
        <f>+Tabla1[[#This Row],[I SEMESTRE 2020]]+Tabla13[[#This Row],[II SEMESTRE 2020]]</f>
        <v>53715144</v>
      </c>
      <c r="C28" s="10"/>
      <c r="D28" s="8"/>
    </row>
  </sheetData>
  <mergeCells count="1">
    <mergeCell ref="A2:B2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38A1A-782D-E140-B0A0-76EDBF03D84C}">
  <dimension ref="A2:E29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73" customWidth="1"/>
    <col min="2" max="2" width="21.7109375" customWidth="1"/>
    <col min="3" max="3" width="19.28515625" customWidth="1"/>
    <col min="4" max="4" width="20.28515625" customWidth="1"/>
    <col min="5" max="5" width="20" bestFit="1" customWidth="1"/>
  </cols>
  <sheetData>
    <row r="2" spans="1:5" ht="42.95" customHeight="1" x14ac:dyDescent="0.25">
      <c r="A2" s="11" t="s">
        <v>24</v>
      </c>
      <c r="B2" s="12"/>
    </row>
    <row r="3" spans="1:5" ht="38.1" customHeight="1" x14ac:dyDescent="0.25"/>
    <row r="5" spans="1:5" x14ac:dyDescent="0.25">
      <c r="A5" s="1" t="s">
        <v>22</v>
      </c>
      <c r="B5" s="1" t="s">
        <v>23</v>
      </c>
      <c r="C5" s="1" t="s">
        <v>25</v>
      </c>
      <c r="D5" s="1" t="s">
        <v>26</v>
      </c>
      <c r="E5" s="1" t="s">
        <v>27</v>
      </c>
    </row>
    <row r="6" spans="1:5" x14ac:dyDescent="0.25">
      <c r="A6" s="3" t="s">
        <v>28</v>
      </c>
      <c r="B6" s="4">
        <v>2440271889</v>
      </c>
      <c r="C6" s="4"/>
    </row>
    <row r="7" spans="1:5" x14ac:dyDescent="0.25">
      <c r="A7" s="3" t="s">
        <v>0</v>
      </c>
      <c r="B7" s="4">
        <v>5855724</v>
      </c>
    </row>
    <row r="8" spans="1:5" x14ac:dyDescent="0.25">
      <c r="A8" s="3" t="s">
        <v>1</v>
      </c>
      <c r="B8" s="4">
        <v>53895730</v>
      </c>
    </row>
    <row r="9" spans="1:5" x14ac:dyDescent="0.25">
      <c r="A9" t="s">
        <v>2</v>
      </c>
      <c r="B9" s="2">
        <v>0</v>
      </c>
    </row>
    <row r="10" spans="1:5" x14ac:dyDescent="0.25">
      <c r="A10" s="3" t="s">
        <v>3</v>
      </c>
      <c r="B10" s="4">
        <v>0</v>
      </c>
      <c r="C10" s="3"/>
      <c r="D10" s="3"/>
      <c r="E10" s="3"/>
    </row>
    <row r="11" spans="1:5" x14ac:dyDescent="0.25">
      <c r="A11" s="3" t="s">
        <v>4</v>
      </c>
      <c r="B11" s="4">
        <v>0</v>
      </c>
      <c r="C11" s="3"/>
      <c r="D11" s="3"/>
      <c r="E11" s="3"/>
    </row>
    <row r="12" spans="1:5" x14ac:dyDescent="0.25">
      <c r="A12" t="s">
        <v>5</v>
      </c>
      <c r="B12" s="2">
        <v>0</v>
      </c>
    </row>
    <row r="13" spans="1:5" x14ac:dyDescent="0.25">
      <c r="A13" s="3" t="s">
        <v>6</v>
      </c>
      <c r="B13" s="2">
        <v>0</v>
      </c>
    </row>
    <row r="14" spans="1:5" x14ac:dyDescent="0.25">
      <c r="A14" t="s">
        <v>7</v>
      </c>
      <c r="B14" s="2">
        <v>0</v>
      </c>
    </row>
    <row r="15" spans="1:5" x14ac:dyDescent="0.25">
      <c r="A15" t="s">
        <v>8</v>
      </c>
      <c r="B15" s="2">
        <v>4209741</v>
      </c>
    </row>
    <row r="16" spans="1:5" x14ac:dyDescent="0.25">
      <c r="A16" s="3" t="s">
        <v>9</v>
      </c>
      <c r="B16" s="4">
        <f>357259299+259396</f>
        <v>357518695</v>
      </c>
    </row>
    <row r="17" spans="1:2" x14ac:dyDescent="0.25">
      <c r="A17" t="s">
        <v>10</v>
      </c>
      <c r="B17" s="2">
        <v>0</v>
      </c>
    </row>
    <row r="18" spans="1:2" x14ac:dyDescent="0.25">
      <c r="A18" t="s">
        <v>11</v>
      </c>
      <c r="B18" s="2">
        <v>0</v>
      </c>
    </row>
    <row r="19" spans="1:2" x14ac:dyDescent="0.25">
      <c r="A19" t="s">
        <v>12</v>
      </c>
      <c r="B19" s="2">
        <v>0</v>
      </c>
    </row>
    <row r="20" spans="1:2" x14ac:dyDescent="0.25">
      <c r="A20" t="s">
        <v>13</v>
      </c>
      <c r="B20" s="2">
        <v>0</v>
      </c>
    </row>
    <row r="21" spans="1:2" x14ac:dyDescent="0.25">
      <c r="A21" t="s">
        <v>14</v>
      </c>
      <c r="B21" s="2">
        <v>733890</v>
      </c>
    </row>
    <row r="22" spans="1:2" x14ac:dyDescent="0.25">
      <c r="A22" s="3" t="s">
        <v>15</v>
      </c>
      <c r="B22" s="4">
        <v>122387688.33</v>
      </c>
    </row>
    <row r="23" spans="1:2" x14ac:dyDescent="0.25">
      <c r="A23" t="s">
        <v>16</v>
      </c>
      <c r="B23" s="2">
        <v>0</v>
      </c>
    </row>
    <row r="24" spans="1:2" x14ac:dyDescent="0.25">
      <c r="A24" t="s">
        <v>17</v>
      </c>
      <c r="B24" s="2">
        <v>0</v>
      </c>
    </row>
    <row r="25" spans="1:2" x14ac:dyDescent="0.25">
      <c r="A25" t="s">
        <v>18</v>
      </c>
      <c r="B25" s="2">
        <v>0</v>
      </c>
    </row>
    <row r="26" spans="1:2" x14ac:dyDescent="0.25">
      <c r="A26" t="s">
        <v>19</v>
      </c>
      <c r="B26" s="2">
        <v>0</v>
      </c>
    </row>
    <row r="27" spans="1:2" x14ac:dyDescent="0.25">
      <c r="A27" t="s">
        <v>20</v>
      </c>
      <c r="B27" s="2">
        <v>0</v>
      </c>
    </row>
    <row r="28" spans="1:2" x14ac:dyDescent="0.25">
      <c r="A28" t="s">
        <v>21</v>
      </c>
      <c r="B28" s="2">
        <v>29875230</v>
      </c>
    </row>
    <row r="29" spans="1:2" x14ac:dyDescent="0.25">
      <c r="B29" s="2">
        <f>SUBTOTAL(109,Tabla1[I SEMESTRE 2020])</f>
        <v>3014748587.3299999</v>
      </c>
    </row>
  </sheetData>
  <mergeCells count="1">
    <mergeCell ref="A2:B2"/>
  </mergeCells>
  <phoneticPr fontId="4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EDE4-2A13-40B7-9A27-4FA70210386C}">
  <dimension ref="A2:E29"/>
  <sheetViews>
    <sheetView showGridLines="0" zoomScaleNormal="100" workbookViewId="0">
      <selection activeCell="I9" sqref="I9"/>
    </sheetView>
  </sheetViews>
  <sheetFormatPr baseColWidth="10" defaultRowHeight="15" x14ac:dyDescent="0.25"/>
  <cols>
    <col min="1" max="1" width="82.7109375" bestFit="1" customWidth="1"/>
    <col min="2" max="2" width="21.7109375" customWidth="1"/>
    <col min="3" max="3" width="19.28515625" customWidth="1"/>
    <col min="4" max="4" width="20.28515625" customWidth="1"/>
    <col min="5" max="5" width="20.7109375" bestFit="1" customWidth="1"/>
  </cols>
  <sheetData>
    <row r="2" spans="1:5" ht="42.95" customHeight="1" x14ac:dyDescent="0.25">
      <c r="A2" s="11" t="s">
        <v>33</v>
      </c>
      <c r="B2" s="12"/>
    </row>
    <row r="3" spans="1:5" ht="38.1" customHeight="1" x14ac:dyDescent="0.25"/>
    <row r="5" spans="1:5" x14ac:dyDescent="0.25">
      <c r="A5" s="1" t="s">
        <v>22</v>
      </c>
      <c r="B5" s="1" t="s">
        <v>29</v>
      </c>
      <c r="C5" s="1" t="s">
        <v>30</v>
      </c>
      <c r="D5" s="1" t="s">
        <v>31</v>
      </c>
      <c r="E5" s="1" t="s">
        <v>32</v>
      </c>
    </row>
    <row r="6" spans="1:5" x14ac:dyDescent="0.25">
      <c r="A6" s="3" t="s">
        <v>35</v>
      </c>
      <c r="B6" s="5">
        <v>5555734894</v>
      </c>
      <c r="D6" s="8"/>
    </row>
    <row r="7" spans="1:5" x14ac:dyDescent="0.25">
      <c r="A7" s="3" t="s">
        <v>0</v>
      </c>
      <c r="B7" s="5">
        <v>668415</v>
      </c>
      <c r="D7" s="8"/>
    </row>
    <row r="8" spans="1:5" x14ac:dyDescent="0.25">
      <c r="A8" s="3" t="s">
        <v>1</v>
      </c>
      <c r="B8" s="5">
        <v>11280066</v>
      </c>
      <c r="D8" s="8"/>
    </row>
    <row r="9" spans="1:5" x14ac:dyDescent="0.25">
      <c r="A9" s="3" t="s">
        <v>2</v>
      </c>
      <c r="B9" s="5">
        <v>7046880</v>
      </c>
      <c r="D9" s="8"/>
    </row>
    <row r="10" spans="1:5" x14ac:dyDescent="0.25">
      <c r="A10" s="3" t="s">
        <v>3</v>
      </c>
      <c r="B10" s="5">
        <v>0</v>
      </c>
      <c r="C10" s="3"/>
      <c r="D10" s="9"/>
      <c r="E10" s="3"/>
    </row>
    <row r="11" spans="1:5" x14ac:dyDescent="0.25">
      <c r="A11" s="3" t="s">
        <v>4</v>
      </c>
      <c r="B11" s="5">
        <v>54204024</v>
      </c>
      <c r="C11" s="3"/>
      <c r="D11" s="9"/>
      <c r="E11" s="3"/>
    </row>
    <row r="12" spans="1:5" x14ac:dyDescent="0.25">
      <c r="A12" s="3" t="s">
        <v>5</v>
      </c>
      <c r="B12" s="5">
        <v>0</v>
      </c>
      <c r="D12" s="8"/>
    </row>
    <row r="13" spans="1:5" x14ac:dyDescent="0.25">
      <c r="A13" s="3" t="s">
        <v>6</v>
      </c>
      <c r="B13" s="5">
        <v>0</v>
      </c>
      <c r="D13" s="8"/>
    </row>
    <row r="14" spans="1:5" x14ac:dyDescent="0.25">
      <c r="A14" s="3" t="s">
        <v>7</v>
      </c>
      <c r="B14" s="5">
        <v>0</v>
      </c>
      <c r="D14" s="8"/>
    </row>
    <row r="15" spans="1:5" x14ac:dyDescent="0.25">
      <c r="A15" s="3" t="s">
        <v>8</v>
      </c>
      <c r="B15" s="5">
        <v>0</v>
      </c>
      <c r="D15" s="8"/>
    </row>
    <row r="16" spans="1:5" x14ac:dyDescent="0.25">
      <c r="A16" s="3" t="s">
        <v>9</v>
      </c>
      <c r="B16" s="5">
        <v>2183329.2399999998</v>
      </c>
      <c r="D16" s="8"/>
    </row>
    <row r="17" spans="1:4" x14ac:dyDescent="0.25">
      <c r="A17" s="3" t="s">
        <v>10</v>
      </c>
      <c r="B17" s="5">
        <v>0</v>
      </c>
      <c r="D17" s="8"/>
    </row>
    <row r="18" spans="1:4" x14ac:dyDescent="0.25">
      <c r="A18" s="3" t="s">
        <v>11</v>
      </c>
      <c r="B18" s="5">
        <f>+(6334370*3)+(6137110.84*3)</f>
        <v>37414442.519999996</v>
      </c>
      <c r="D18" s="8"/>
    </row>
    <row r="19" spans="1:4" x14ac:dyDescent="0.25">
      <c r="A19" s="3" t="s">
        <v>12</v>
      </c>
      <c r="B19" s="5">
        <v>1953869.3882800001</v>
      </c>
      <c r="D19" s="8"/>
    </row>
    <row r="20" spans="1:4" x14ac:dyDescent="0.25">
      <c r="A20" s="3" t="s">
        <v>34</v>
      </c>
      <c r="B20" s="5">
        <v>0</v>
      </c>
      <c r="D20" s="8"/>
    </row>
    <row r="21" spans="1:4" x14ac:dyDescent="0.25">
      <c r="A21" s="3" t="s">
        <v>14</v>
      </c>
      <c r="B21" s="5">
        <v>6746163.7599999998</v>
      </c>
      <c r="D21" s="8"/>
    </row>
    <row r="22" spans="1:4" x14ac:dyDescent="0.25">
      <c r="A22" s="3" t="s">
        <v>15</v>
      </c>
      <c r="B22" s="5">
        <v>543238456.92999995</v>
      </c>
      <c r="D22" s="8"/>
    </row>
    <row r="23" spans="1:4" x14ac:dyDescent="0.25">
      <c r="A23" s="3" t="s">
        <v>36</v>
      </c>
      <c r="B23" s="5">
        <f>(7818300*3)+(7745000.76*3)</f>
        <v>46689902.280000001</v>
      </c>
      <c r="D23" s="8"/>
    </row>
    <row r="24" spans="1:4" x14ac:dyDescent="0.25">
      <c r="A24" s="3" t="s">
        <v>17</v>
      </c>
      <c r="B24" s="5">
        <v>0</v>
      </c>
      <c r="D24" s="8"/>
    </row>
    <row r="25" spans="1:4" x14ac:dyDescent="0.25">
      <c r="A25" s="3" t="s">
        <v>18</v>
      </c>
      <c r="B25" s="5">
        <v>0</v>
      </c>
      <c r="D25" s="8"/>
    </row>
    <row r="26" spans="1:4" x14ac:dyDescent="0.25">
      <c r="A26" s="3" t="s">
        <v>19</v>
      </c>
      <c r="B26" s="5">
        <f>524719+320000</f>
        <v>844719</v>
      </c>
      <c r="D26" s="8"/>
    </row>
    <row r="27" spans="1:4" x14ac:dyDescent="0.25">
      <c r="A27" s="3" t="s">
        <v>20</v>
      </c>
      <c r="B27" s="5">
        <v>0</v>
      </c>
      <c r="D27" s="8"/>
    </row>
    <row r="28" spans="1:4" x14ac:dyDescent="0.25">
      <c r="A28" s="3" t="s">
        <v>21</v>
      </c>
      <c r="B28" s="5">
        <v>23839914</v>
      </c>
      <c r="C28" s="7"/>
      <c r="D28" s="8"/>
    </row>
    <row r="29" spans="1:4" x14ac:dyDescent="0.25">
      <c r="B29" s="5">
        <f>SUBTOTAL(109,Tabla13[II SEMESTRE 2020])</f>
        <v>6291845076.1182804</v>
      </c>
      <c r="D29" s="8"/>
    </row>
  </sheetData>
  <mergeCells count="1">
    <mergeCell ref="A2:B2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Consolidado 2020</vt:lpstr>
      <vt:lpstr>Relación de costos-I Sem</vt:lpstr>
      <vt:lpstr>Relación de costos-II Sem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Andrea Beltran Muñoz</dc:creator>
  <cp:lastModifiedBy>YHOJAN EDGARDO ESPINOSA LOPEZ</cp:lastModifiedBy>
  <dcterms:created xsi:type="dcterms:W3CDTF">2019-10-08T13:33:13Z</dcterms:created>
  <dcterms:modified xsi:type="dcterms:W3CDTF">2022-02-23T21:47:55Z</dcterms:modified>
</cp:coreProperties>
</file>